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tles" sheetId="1" r:id="rId4"/>
    <sheet state="visible" name="schedule-data-monday" sheetId="2" r:id="rId5"/>
    <sheet state="visible" name="schedule" sheetId="3" r:id="rId6"/>
    <sheet state="visible" name="Copy of schedule" sheetId="4" r:id="rId7"/>
    <sheet state="visible" name="FINAL" sheetId="5" r:id="rId8"/>
    <sheet state="visible" name="hotel" sheetId="6" r:id="rId9"/>
    <sheet state="visible" name="BUDGET-Final" sheetId="7" r:id="rId10"/>
    <sheet state="visible" name="expenses" sheetId="8" r:id="rId11"/>
    <sheet state="visible" name="travel-list" sheetId="9" r:id="rId12"/>
    <sheet state="visible" name="people" sheetId="10" r:id="rId13"/>
    <sheet state="visible" name="TODO" sheetId="11" r:id="rId14"/>
    <sheet state="visible" name="Applications" sheetId="12" r:id="rId15"/>
    <sheet state="visible" name="Application.-shortlist" sheetId="13" r:id="rId16"/>
    <sheet state="visible" name="oldbudget" sheetId="14" r:id="rId17"/>
    <sheet state="visible" name="TravelRegistrations" sheetId="15" r:id="rId18"/>
    <sheet state="visible" name="Registration-notravel" sheetId="16" r:id="rId19"/>
    <sheet state="visible" name="preliminary-budget" sheetId="17" r:id="rId20"/>
    <sheet state="visible" name="TravelRegistrations-2" sheetId="18" r:id="rId21"/>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0">
      <text>
        <t xml:space="preserve">Responder updated this value.</t>
      </text>
    </comment>
    <comment authorId="0" ref="I10">
      <text>
        <t xml:space="preserve">Responder updated this value.</t>
      </text>
    </comment>
    <comment authorId="0" ref="J10">
      <text>
        <t xml:space="preserve">Responder updated this value.</t>
      </text>
    </comment>
    <comment authorId="0" ref="L10">
      <text>
        <t xml:space="preserve">Responder updated this value.</t>
      </text>
    </comment>
    <comment authorId="0" ref="M10">
      <text>
        <t xml:space="preserve">Responder updated this value.</t>
      </text>
    </comment>
    <comment authorId="0" ref="N10">
      <text>
        <t xml:space="preserve">Responder updated this value.</t>
      </text>
    </comment>
    <comment authorId="0" ref="R10">
      <text>
        <t xml:space="preserve">Responder updated this value.</t>
      </text>
    </comment>
  </commentList>
</comments>
</file>

<file path=xl/comments2.xml><?xml version="1.0" encoding="utf-8"?>
<comments xmlns:r="http://schemas.openxmlformats.org/officeDocument/2006/relationships" xmlns="http://schemas.openxmlformats.org/spreadsheetml/2006/main">
  <authors>
    <author/>
  </authors>
  <commentList>
    <comment authorId="0" ref="I20">
      <text>
        <t xml:space="preserve">Responder updated this value.</t>
      </text>
    </comment>
    <comment authorId="0" ref="J20">
      <text>
        <t xml:space="preserve">Responder updated this value.</t>
      </text>
    </comment>
    <comment authorId="0" ref="K20">
      <text>
        <t xml:space="preserve">Responder updated this value.</t>
      </text>
    </comment>
    <comment authorId="0" ref="M20">
      <text>
        <t xml:space="preserve">Responder updated this value.</t>
      </text>
    </comment>
    <comment authorId="0" ref="N20">
      <text>
        <t xml:space="preserve">Responder updated this value.</t>
      </text>
    </comment>
    <comment authorId="0" ref="O20">
      <text>
        <t xml:space="preserve">Responder updated this value.</t>
      </text>
    </comment>
    <comment authorId="0" ref="S20">
      <text>
        <t xml:space="preserve">Responder updated this value.</t>
      </text>
    </comment>
  </commentList>
</comments>
</file>

<file path=xl/sharedStrings.xml><?xml version="1.0" encoding="utf-8"?>
<sst xmlns="http://schemas.openxmlformats.org/spreadsheetml/2006/main" count="3802" uniqueCount="1140">
  <si>
    <t>Timestamp</t>
  </si>
  <si>
    <t>First name</t>
  </si>
  <si>
    <t>Surname</t>
  </si>
  <si>
    <t>Email Address</t>
  </si>
  <si>
    <t>Talk title</t>
  </si>
  <si>
    <t>Short abstract</t>
  </si>
  <si>
    <t>Error mitigation for NISQ simulations of chemistry and physics</t>
  </si>
  <si>
    <t>Exploiting symmetries to create efficient variational quantum simulation algorithms</t>
  </si>
  <si>
    <t>The simulation of strongly correlated systems is one of the most exciting potential applications of quantum computers. There is hope that variational algorithms could enable the simulation of classically intractable problems on near-term devices, but this requires significant reductions in both variational circuit depths and measurement counts. I will discuss recent efforts to lower these resource demands by incorporating symmetries into variational ansätze, in the context of both adaptive and fixed-circuit algorithms.</t>
  </si>
  <si>
    <t>Patrick</t>
  </si>
  <si>
    <t>Hümbeli</t>
  </si>
  <si>
    <t>patrick.huembeli@menten.ai</t>
  </si>
  <si>
    <t>Entanglement Forging with generative neural network models</t>
  </si>
  <si>
    <t>The optimal use of quantum and classical computational techniques together is important to address problems that cannot be easily solved by quantum computations alone. This is the case of the ground state problem for quantum many-body systems. We show here that probabilistic generative models can work in conjunction with quantum algorithms to design hybrid quantum-classical variational ansätze that forge entanglement to lower quantum resource overhead. The variational ansätze comprise parametrized quantum circuits on two separate quantum registers, and a classical generative neural network that can entangle them by learning a Schmidt decomposition of the whole system. The method presented is efficient in terms of the number of measurements required to achieve fixed precision on expected values of observables. To demonstrate its effectiveness, we perform numerical experiments on the transverse field Ising model in one and two dimensions, and fermionic systems such as the t-V Hamiltonian of spinless fermions on a lattice.</t>
  </si>
  <si>
    <t>Martin</t>
  </si>
  <si>
    <t>Gärttner</t>
  </si>
  <si>
    <t>marting@kip.uni-heidelberg.de</t>
  </si>
  <si>
    <t>Variational learning of quantum states on spiking neuromorphic hardware</t>
  </si>
  <si>
    <t>Recent research has demonstrated the usefulness of neural networks as variational ansatz functions for quantum many-body states. However, high-dimensional sampling spaces and transient autocorrelations confront these approaches with a challenging computational bottleneck. Compared to conventional neural networks, physical-model devices offer a fast, efficient, and inherently parallel substrate capable of related forms of Markov chain Monte Carlo sampling. I will report on recent results demonstrating the ability of a neuromorphic chip to variationally approximate highly entangled states as well as ground states of quantum spin systems.</t>
  </si>
  <si>
    <t>Sophia</t>
  </si>
  <si>
    <t>Economou</t>
  </si>
  <si>
    <t>economou@vt.edu</t>
  </si>
  <si>
    <t>Efficient variational quantum algorithms</t>
  </si>
  <si>
    <t xml:space="preserve">Variational quantum algorithms (VQAs) constitute a class of hybrid quantum-classical algorithms that are envisioned as appropriate for noisy intermediate scale quantum processors. The majority of VQAs focus on quantum simulation, and particularly finding properties of many-body quantum systems, such as the ground state energies of complicated molecules. Other problems, such as optimization and machine learning are also being explored with this approach. In VQAs, the quantum processor is where the quantum state is variationally prepared and where measurements are made, while the classical computer performs optimization. After reviewing the concept of VQAs and their main aspects: state preparation, measurement, and optimization, I will highlight our work on designing efficient, compact ansatze both for many-body and for optimization problems. </t>
  </si>
  <si>
    <t>Max</t>
  </si>
  <si>
    <t>Welling</t>
  </si>
  <si>
    <t>welling.max@gmail.com</t>
  </si>
  <si>
    <t>The PDE prior</t>
  </si>
  <si>
    <t xml:space="preserve">Partial Differential Equations (PDEs) are an extremely general tool to describe continuous, local, causal processes in a broad spectrum of the sciences, including the Schrodinger Equation. In this talk I will first discuss how PDEs can be used as a method to describe the continuous limit of a CNNs and then briefly comment on to extend that to quantum fields. The latter happens to be very naturally mapped to an optical quantum computer. Next, inspired by how people have observed waves in brain activity, we use PDEs to describe the dynamics of hidden units' activities when predicting the future. </t>
  </si>
  <si>
    <t>Masatoshi</t>
  </si>
  <si>
    <t>Imada</t>
  </si>
  <si>
    <t>imada@g.ecc.u-tokyo.ac.jp</t>
  </si>
  <si>
    <t>Variational studies on quantum many-body problems and spectroscopic experimental data</t>
  </si>
  <si>
    <t xml:space="preserve">For studies on quantum many-body ground states, I discuss application of variational Monte Carlo with Boltzmann machine to systematic ab initio calculations of 6 molecular solid compounds including a quantum spin liquid that exhibits dimensional reduction. For studies on spectroscopic data,  I talk about integrated analyses of angle resolved photoemission spectra (ARPES) and inelastic resonant X-ray scattering (RIXS) that were made possible by  a machine learning variational study. The central concept revealed through the two subjects is the fractionalization of particle. </t>
  </si>
  <si>
    <t>Yusuke</t>
  </si>
  <si>
    <t>Nomura</t>
  </si>
  <si>
    <t>nomura@appi.keio.ac.jp</t>
  </si>
  <si>
    <t>Artificial neural networks for exploring quantum many-body physics</t>
  </si>
  <si>
    <t>George</t>
  </si>
  <si>
    <t>Booth</t>
  </si>
  <si>
    <t>george.booth@kcl.ac.uk</t>
  </si>
  <si>
    <t>A Bayesian machine-learning approach to the quantum many-body problem</t>
  </si>
  <si>
    <t xml:space="preserve">The quantum many-body problem is a keystone challenge, with developments impacting a huge diversity of fields. At its heart is an exponentially complex space, which naturally lends itself to synergistic developments with the machine learning community. In this presentation, we will consider the problem from a Bayesian perspective, whereby the many-body wavefunction is rigorously and statistically inferred from a set of support states, in a novel form we have denoted the Gaussian Process State. We find that connections from this viewpoint naturally emerge with both tensor networks and neural quantum states. We will show that as well as providing a compact, expressive and systematically improvable approximation, we can also lean more heavily on machine learning ideas of generalization errors and regularization which can be efficiently formulated in this framework, to extend the toolset at hand to treat the challenge of quantum many-body problems.
Refs:
•        Gaussian process states: A data-driven representation of quantum many-body physics; A Glielmo, Y Rath, G Csányi, A De Vita, GH Booth, Physical Review X, 10, 041026 (2020).
•        A Bayesian inference framework for compression and prediction of quantum states; Y Rath, A Glielmo, GH Booth, Journal of Chemical Physics, 153, 124108 (2020).
•        Quantum Gaussian process state: A kernel-inspired state with quantum support data; Y Rath, G Booth, Physical Review Research, 4, 023126 (2022).
</t>
  </si>
  <si>
    <t>Pauline</t>
  </si>
  <si>
    <t>Ollitrault</t>
  </si>
  <si>
    <t>aul@zurich.ibm.com</t>
  </si>
  <si>
    <t>Molecular quantum dynamics: a quantum computing perspective</t>
  </si>
  <si>
    <t>In this talk I will discuss recent approaches to simulate molecular quantum dynamics with quantum computers. In particular I will contrast decomposition and variational algorithms as well as first and second quantization approaches.</t>
  </si>
  <si>
    <t xml:space="preserve">Alessandro </t>
  </si>
  <si>
    <t>Lovato</t>
  </si>
  <si>
    <t>lovato@anl.gov</t>
  </si>
  <si>
    <t>Neural-network quantum states for atomic nuclei</t>
  </si>
  <si>
    <t xml:space="preserve">Understanding how atomic nuclei emerge from the individual interactions among their constituents, protons, and neutrons is a long-standing challenge. Solving the many-body Schrödinger equation is highly nontrivial because of the non-perturbative nature and strong spin-isospin dependence of realistic nuclear interactions. I will present a 
neural-network quantum state ansatz suitable to solve the nuclear many-body Schroedinger equation for a pionless effective field theory Hamiltonian. The binding energies and point-nucleon densities of nuclei with up to A=16 nucleons are benchmarked against accurate diffusion Monte Carlo and hyper-spherical harmonics results. </t>
  </si>
  <si>
    <t>KlieschOld</t>
  </si>
  <si>
    <t>science@mkliesch.eu</t>
  </si>
  <si>
    <t>Challenges in training variational quantum algorithms</t>
  </si>
  <si>
    <t xml:space="preserve">Variational quantum algorithms are based on the idea of using a classical computer to minimize a cost function that is given as an expectation value w.r.t. quantum states prepared by a parameterized quantum circuit. 
This talk addresses two challenges that come along with this approach. First, the cost function landscape can have many highly non-optimal local minima. We show that, as a consequence, the classical optimization part constitutes an NP-hard problem. This hardness also holds for approximate optimization and classically tractable systems, such as logarithmically many qubits or free fermions. The practical implications of these findings will be discussed. 
The second challenge is that many repeated read-outs of the quantum device are required. Typically, many gradients of the cost function need to be estimated, which results in an enormous number of measurements and hence quantum circuit evaluations. We propose a new gradient estimation method to mitigate this measurement challenge. Within a Bayesian framework, it is based on using prior information about the circuit in combination with a generalized parameter shift rule. We demonstrate that this approach can significantly outperform traditional gradient estimation methods. </t>
  </si>
  <si>
    <t>Tom</t>
  </si>
  <si>
    <t>Vieijra</t>
  </si>
  <si>
    <t>tomvieijra@gmail.com</t>
  </si>
  <si>
    <t>Physically motivated inductive biases: incorporating continuous symmetries in neural quantum states</t>
  </si>
  <si>
    <t xml:space="preserve">In this talk, we will review two methods to incorporate continuous symmetries such as SU(2) in variational states.  The first approach consists of constructing basis states that transform as irreducible representations under the symmetry operations, and subsequently using conventional neural networks as a variational ansatz.  In the second approach, we introduce equivariance with respect to symmetries in the variational ansatz itself, resulting in a variational state where equivariance and variational freedom are interleaved. </t>
  </si>
  <si>
    <t>Markus</t>
  </si>
  <si>
    <t>Schmitt</t>
  </si>
  <si>
    <t>markus.schmitt@uni-koeln.de</t>
  </si>
  <si>
    <t>Neural quantum states to simulate non-equilibrium quantum matter</t>
  </si>
  <si>
    <t>The classical simulation of many-body quantum dynamics constitutes a pivotal challenge due to the typical growth of entanglement in the course of the evolution. I will discuss the possibility to overcome some of the current limitations by combining the time-dependent variational principle with neural quantum states.</t>
  </si>
  <si>
    <t>Tess</t>
  </si>
  <si>
    <t>Smidt</t>
  </si>
  <si>
    <t>tsmidt@mit.edu</t>
  </si>
  <si>
    <t>Degeneracy in Symmetry Preserving Neural Networks</t>
  </si>
  <si>
    <t>Tyson</t>
  </si>
  <si>
    <t>Jones</t>
  </si>
  <si>
    <t>tyson.jones.input@gmail.com</t>
  </si>
  <si>
    <t>Simulating variational algorithms with QuESTlink</t>
  </si>
  <si>
    <t>Your favourite programming language (Mathematica, of course) just became favouriter! QuESTlink allows rapid hassle-free simulation of quantum circuits and noise channels, and now has a family of tools for evaluating variational quantities with ease. With a hardware-accelerated numerical simulator, analytic calulators, visualisation tools, and realistic hardware noise profiles, QuESTlink can prepare your entire research paper from the comfort of your Mathematica notebook. QuESTlink is free, open-source and requires no installation, so bring along your laptop and learn to accelerate your research workflow by a factor one thousand while I live code a family of quantum variational algorithms for dynamical simulation, chemistry minimisation, and recompilation. Learn more at questlink.qtechtheory.org.</t>
  </si>
  <si>
    <t>Guglielmo</t>
  </si>
  <si>
    <t>Mazzola</t>
  </si>
  <si>
    <t>guglielmo.mazzola@uzh.ch</t>
  </si>
  <si>
    <t>Quantum (computing and) Monte Carlo</t>
  </si>
  <si>
    <t>The current goal in quantum computing is to propose and demonstrate algorithms that offer advantages in solving problems of practical relevance. While the first candidate applications listed were chemistry, optimization, and machine learning, in this talk, I will present a new quantum approach to speed-up sampling. 
Sampling is a hard computational problem of concrete external significance in science or technology, and is typically performed by Monte Carlo methods.
We introduce a quantum-classical algorithm to speed-up the Metropolis algorithm. The proposal update is performed by a quantum computer, effectively querying the energy landscape in superposition[1,2], while the acceptance step is done classically. Overall we observe a cubic/quartic speed-up compared to the classical update schemes for frustrated Ising models.
We demonstrate the algorithm in real hardware and show that it is sufficiently noise resilient, such that it can be successfully implemented in machines before fault-tolerant era.[2]
This is a quantum-powered strategy to speed-up classical Monte Carlo. In the final part of the talk, I will also briefly mention challenges in combining quantum computing and quantum Monte Carlo instead.[3]
Refs:
[1] G Mazzola. "Sampling, rates, and reaction currents through reverse stochastic quantization on quantum computers". PRA 104 (2), 022431 (2021)
[2] D. Layden, G. Mazzola et al. "Quantum-enhanced Markov chain Monte Carlo" arXiv:2203.12497
[3] G Mazzola &amp; G Carleo. "Exponential challenges in unbiasing quantum Monte Carlo algorithms with quantum computers". arXiv:2205.09203</t>
  </si>
  <si>
    <t>Giulia</t>
  </si>
  <si>
    <t>mazzolag@ethz.ch</t>
  </si>
  <si>
    <t>Gauge invariant quantum circuits for Yang-Mills lattice gauge theories</t>
  </si>
  <si>
    <t>Quantum computation represents an emerging framework to solve lattice gauge theories (LGT) with arbitrary gauge groups, a general and long-standing problem in computational physics. While quantum computers may encode LGT using only polynomially increasing resources, a major openissue concerns the violation of gauge-invariance during the dynamics and the search for groundstates. In this talk, we discuss a new class of parametrized quantum circuits that can represent states belonging only to the physical sector of the total Hilbert space. This class of circuits is compact yet flexible enough to be used as a variational ansatz to study ground state properties, as well as representing states originating from a real-time dynamics.</t>
  </si>
  <si>
    <t>Enrico</t>
  </si>
  <si>
    <t>Rinaldi</t>
  </si>
  <si>
    <t>erinaldi.work@gmail.com</t>
  </si>
  <si>
    <t>Neural quantum states for supersymmetric quantum gauge theories</t>
  </si>
  <si>
    <t xml:space="preserve">Supersymmetric quantum gauge theories are important mathematical tools in high energy physics. The wave function of such supersymmetric gauge theories is not known and it is challenging to obtain with traditional techniques such as Lattice Monte Carlo. We employ a neural quantum state ansatz based on normalizing flows for the wave function of a supersymmetric matrix model and use a variational quantum Monte Carlo approach to discover the ground state of the system. </t>
  </si>
  <si>
    <t>Alba</t>
  </si>
  <si>
    <t>Cervera-Lierta</t>
  </si>
  <si>
    <t>alba.cervera@bsc.es</t>
  </si>
  <si>
    <t>Noisy Intermediate-Scale Quantum computation</t>
  </si>
  <si>
    <t>A universal fault-tolerant quantum computer that can solve efficiently problems such as integer factorization and unstructured database search requires millions of qubits with low error rates and long coherence times. While the experimental advancement towards realizing such devices will potentially take decades of research, noisy intermediate-scale quantum (NISQ) computers already exist. These computers are composed of hundreds of noisy qubits, i.e. qubits that are not error-corrected, and therefore perform imperfect operations in a limited coherence time. In the search for quantum advantage with these devices, algorithms have been proposed for applications in various disciplines spanning physics, machine learning, quantum chemistry and combinatorial optimization. The goal of such algorithms is to leverage the limited available resources to perform classically challenging tasks. In this talk, I provide an overview of NISQ computational paradigms and algorithms, discussing the key structure of these algorithms, their limitations and potential advantages.</t>
  </si>
  <si>
    <t>Irene</t>
  </si>
  <si>
    <t>López Gutiérrez</t>
  </si>
  <si>
    <t>irene.lopez@tum.de</t>
  </si>
  <si>
    <t>Quantum Process Tomography from Time-Delayed Measurements</t>
  </si>
  <si>
    <t>Takens embedding theorem, commonly used for the identification of classical dynamical systems, provides an upper bound for the number of measurements needed to uniquely identify the underlying dynamics. In this talk we will examine the theorem in the context of Quantum Process Tomography. In particular, we will see that Takens theorem can be used as a basis for an optimization based approach to reconstruct the Hamiltonian of the system, using as input time-delayed measurements of the evolution of a known initial state.</t>
  </si>
  <si>
    <t>Jiahao</t>
  </si>
  <si>
    <t>Yao</t>
  </si>
  <si>
    <t>jiahaoyao@berkeley.edu</t>
  </si>
  <si>
    <t xml:space="preserve">Hybrid Optimization of Variational Quantum Circuits: from the perspective of Reinforcement Learning and Counter-Diabatic Driving </t>
  </si>
  <si>
    <t>Variational quantum algorithms stand at the forefront of simulations on near-term and future fault-tolerant quantum devices. Most variational quantum algorithms involve only continuous optimization variables, and we first demonstrate continuous policy-gradient-based reinforcement learning (RL) algorithms. The PG-QAOA is well suited for optimizing the variational parameters of QAOA in a noise-robust fashion. Secondly, the representational power of the variational ansatz can sometimes be significantly enhanced by adding certain discrete optimization variables, in particular, inspired by the counter-diabatic (CD) driving procedure. 
we show autoregressive neural network based discrete optimization algorithms called CD-QAOA. The RL agent is trained to construct optimal sequences of unitaries for fast high-fidelity many-body control away from the adiabatic regime. Finally, we show that the hybrid discrete-continuous optimization problem in the generalized QAOA can be solved with a unified approach. We propose a new algorithm called MCTS-QAOA, which combines a Monte Carlo tree search method with an improved natural policy gradient solver to optimize the discrete and continuous variables in the quantum circuit, respectively. We find that MCTS-QAOA has excellent noise-resilience properties and outperforms prior algorithms in challenging instances of the generalized QAOA.</t>
  </si>
  <si>
    <t>Kliesch</t>
  </si>
  <si>
    <t xml:space="preserve">Fast gradient estimation for variational quantum algorithms </t>
  </si>
  <si>
    <t xml:space="preserve">Many optimization methods for training variational quantum algorithms are based on estimating gradients of the cost function. Due to the statistical nature of quantum measurements, this estimation requires many circuit evaluations, which is a crucial bottleneck of the whole approach.
We propose a new gradient estimation method to mitigate this measurement challenge. Within a Bayesian framework and based on the generalized parameter shift rule, we use prior information about the circuit in order to find the measurement setting that minimizes expected statistical and systematic estimation errors simultaneously. Then we demonstrate numerically that this approach can significantly outperform traditional gradient estimation methods. </t>
  </si>
  <si>
    <t>Attila</t>
  </si>
  <si>
    <t>Szabó</t>
  </si>
  <si>
    <t>attila.szabo@physics.ox.ac.uk</t>
  </si>
  <si>
    <t>Symmetries in neural quantum states: group-convolutional networks and Pfaffians</t>
  </si>
  <si>
    <t>I will discuss the role of symmetries in quantum mechanics and in ansätze for variational Monte Carlo. I will focus on using neural quantum state architectures to represent ground states and low-lying excited states of quantum spin liquids. I will consider both group-convolutional networks and projected mean-field states, highlight good practices and challenges to reach state-of-the-art accuracy.</t>
  </si>
  <si>
    <t>Balint</t>
  </si>
  <si>
    <t>Koczor</t>
  </si>
  <si>
    <t>balint.koczor@materials.ox.ac.uk</t>
  </si>
  <si>
    <t>Recent advances in variational quantum algorithms and error mitigation</t>
  </si>
  <si>
    <t>Nobuyuki</t>
  </si>
  <si>
    <t>Yoshioka</t>
  </si>
  <si>
    <t>ny.nobuyoshioka@gmail.com</t>
  </si>
  <si>
    <t>Variational representations in noisy quantum states</t>
  </si>
  <si>
    <t>Christian</t>
  </si>
  <si>
    <t>Kokail</t>
  </si>
  <si>
    <t>Christian.Kokail@uibk.ac.at</t>
  </si>
  <si>
    <t>Learning Entanglement in Variational Quantum Simulation</t>
  </si>
  <si>
    <t>The experimental characterization and quantification of entanglement properties, and the entanglement spectrum in particular, play a major role in our understanding of modern quantum many body physics in the lab. In this talk, I will present recent results in which we determine the entanglement Hamiltonian for sub-systems of quantum-many body states, which we prepared on an ion-trap quantum simulator with up to 51 ions using variational quantum algorithms. In these experiments, we verify for the first time the prediction of Bisognano and Wichmann that the reduced density matrix is described by a local Hamiltonian density with a local inverse temperature as a signature of entanglement. As I will demonstrate, the geometrically local structure of the Entanglement Hamiltonian allows for learning it’s structure efficiently, with a number of samples that scales only polynomially in the system size. As an outlook, I will describe quantum protocols that can be used to investigate important properties of the Entanglement Hamiltonian directly on the quantum device, without the need of computationally expensive classical post-processing steps.</t>
  </si>
  <si>
    <t>Titus</t>
  </si>
  <si>
    <t>Neupert</t>
  </si>
  <si>
    <t>titus.neupert@uzh.ch</t>
  </si>
  <si>
    <t>A tasting menu of three frustrated quantum magnets</t>
  </si>
  <si>
    <t>Solving for the ground states of frustrated quantum magnets is a challenging problem for many-body numerical methods. The field is fueled by ever more detailed experimental data and the desire to identify quantum spin-liquid phases. I will show three examples of frustrated spin-1/2 Heisenberg magnets that hold promise in this regard: the square-kagome (or Shuriken) lattice, the kagome lattice, and the three-dimensional pyrochlore lattice. By combining results from several methods, including variational Monte Carlo, multi-variable variational Monte Carlo, pseudo-fermion/Majorana functional renormalization group, density matrix renormalization group calculations, and exact diagonalization, we are able to make qualitative and quantitative statements about their phase diagrams. This way, we find dimer order in the pyrochlore as well as square-Kagome ground states, breaking spontaneously crystal symmetries.</t>
  </si>
  <si>
    <t>Faris</t>
  </si>
  <si>
    <t>Sbahi</t>
  </si>
  <si>
    <t>farissbahi@gmail.com</t>
  </si>
  <si>
    <t>Select your metric and symmetries carefully: achieving provable efficiency</t>
  </si>
  <si>
    <r>
      <rPr/>
      <t xml:space="preserve">References: </t>
    </r>
    <r>
      <rPr>
        <color rgb="FF1155CC"/>
        <u/>
      </rPr>
      <t>https://arxiv.org/abs/2206.04663</t>
    </r>
    <r>
      <rPr/>
      <t xml:space="preserve"> and https://arxiv.org/abs/2205.02261</t>
    </r>
  </si>
  <si>
    <t>Sofia</t>
  </si>
  <si>
    <t>Vallecorsa</t>
  </si>
  <si>
    <t>sofia.vallecorsa@cern.ch</t>
  </si>
  <si>
    <t>The  CERN Quantum Technology Initiative</t>
  </si>
  <si>
    <t xml:space="preserve">CERN  launched its Quantum Technology Initiative in 2020 in order to investigate the use of quantum technologies in High Energy Physics (HEP). A three-year roadmap and research programme has been defined in collaboration with the HEP and quantum-technology research communities. In this context, initial projects have been set up at CERN in collaboration with other HEP institutes worldwide on Quantum Computing and Quantum Machine Learning in particular. These projects,  are studying basic prototypes of quantum algorithms, which are being evaluated by LHC experiments for different types of workloads. This talk will provide an overview of recent results obtained by the different studies, including applications in areas ranging from accelerator beams optimization to data analysis and classification. </t>
  </si>
  <si>
    <t>start</t>
  </si>
  <si>
    <t>end</t>
  </si>
  <si>
    <t>duration</t>
  </si>
  <si>
    <t>Name</t>
  </si>
  <si>
    <t>Type</t>
  </si>
  <si>
    <t>--</t>
  </si>
  <si>
    <t>title</t>
  </si>
  <si>
    <t>abstract</t>
  </si>
  <si>
    <t>Welcome</t>
  </si>
  <si>
    <t>Organizers</t>
  </si>
  <si>
    <t>Spotlight</t>
  </si>
  <si>
    <t>Huembeli</t>
  </si>
  <si>
    <t>Regular</t>
  </si>
  <si>
    <t>Break</t>
  </si>
  <si>
    <t>break</t>
  </si>
  <si>
    <t>Lunch</t>
  </si>
  <si>
    <t>Atilla</t>
  </si>
  <si>
    <t>Short</t>
  </si>
  <si>
    <t>Posters</t>
  </si>
  <si>
    <t>Day</t>
  </si>
  <si>
    <t>Start</t>
  </si>
  <si>
    <t>End</t>
  </si>
  <si>
    <t>DurationStr</t>
  </si>
  <si>
    <t>FirstName</t>
  </si>
  <si>
    <t>LastName</t>
  </si>
  <si>
    <t>Title</t>
  </si>
  <si>
    <t>TalkType</t>
  </si>
  <si>
    <t>DurA</t>
  </si>
  <si>
    <t>DurM</t>
  </si>
  <si>
    <t>Chair</t>
  </si>
  <si>
    <t>Dur. (A)</t>
  </si>
  <si>
    <t>Dur. (M)</t>
  </si>
  <si>
    <t>Monday</t>
  </si>
  <si>
    <t>Morning</t>
  </si>
  <si>
    <t xml:space="preserve"> </t>
  </si>
  <si>
    <t>QC</t>
  </si>
  <si>
    <t>Filippo Vicentini</t>
  </si>
  <si>
    <t>CC</t>
  </si>
  <si>
    <t>Afternoon</t>
  </si>
  <si>
    <t>Tess Smidt</t>
  </si>
  <si>
    <t>Tuesday</t>
  </si>
  <si>
    <t>Jannes Nys</t>
  </si>
  <si>
    <t>Juan</t>
  </si>
  <si>
    <t>Carrasquilla</t>
  </si>
  <si>
    <t>TBA</t>
  </si>
  <si>
    <t>CC/QC</t>
  </si>
  <si>
    <t>Juan Carrasquilla</t>
  </si>
  <si>
    <t>Olivier</t>
  </si>
  <si>
    <t>Gauthé</t>
  </si>
  <si>
    <t>Implementation of abelian and non-abelian symmetries in tensor networks</t>
  </si>
  <si>
    <t>Discussion</t>
  </si>
  <si>
    <t>Discuss</t>
  </si>
  <si>
    <t>Wednesday</t>
  </si>
  <si>
    <t>Giuseppe Carleo</t>
  </si>
  <si>
    <t>Sophia Economou</t>
  </si>
  <si>
    <t>O'Brien</t>
  </si>
  <si>
    <t>19:30</t>
  </si>
  <si>
    <t>Dinner at TOM</t>
  </si>
  <si>
    <t>Thursday</t>
  </si>
  <si>
    <t>Masatoshi Imada</t>
  </si>
  <si>
    <t>Paolo</t>
  </si>
  <si>
    <t>Stornati</t>
  </si>
  <si>
    <t>A study of the dimensional expressivity of Parametric quantum circuit</t>
  </si>
  <si>
    <t>Marton</t>
  </si>
  <si>
    <t>Kanasz-Nagy</t>
  </si>
  <si>
    <t>George Booth</t>
  </si>
  <si>
    <t>Federico</t>
  </si>
  <si>
    <t>Becca</t>
  </si>
  <si>
    <t>Friday</t>
  </si>
  <si>
    <t>Ed</t>
  </si>
  <si>
    <t>Barnes</t>
  </si>
  <si>
    <t>Markus Schmitt</t>
  </si>
  <si>
    <t>Gian-Luca</t>
  </si>
  <si>
    <t>Anselmetti</t>
  </si>
  <si>
    <t>Local, expressive, quantum-number-preserving VQE ansätze for fermionic systems</t>
  </si>
  <si>
    <t>Kaelan</t>
  </si>
  <si>
    <t>Donatella</t>
  </si>
  <si>
    <t>Critical quench dynamics with autoregressive neural quantum states</t>
  </si>
  <si>
    <t>Damian</t>
  </si>
  <si>
    <t>Hofmann</t>
  </si>
  <si>
    <t>Neural quantum state simulation of quantum spin liquid systems</t>
  </si>
  <si>
    <t>Alessandro</t>
  </si>
  <si>
    <t>End &amp; lunch</t>
  </si>
  <si>
    <t>Part of day</t>
  </si>
  <si>
    <t>Posters intro</t>
  </si>
  <si>
    <t xml:space="preserve">Markus </t>
  </si>
  <si>
    <t>Schmidt</t>
  </si>
  <si>
    <t>Stephen R.</t>
  </si>
  <si>
    <t>Clark</t>
  </si>
  <si>
    <t>Carasquilla</t>
  </si>
  <si>
    <t>Ollitraut</t>
  </si>
  <si>
    <t xml:space="preserve">Tom </t>
  </si>
  <si>
    <t>Noboyuki</t>
  </si>
  <si>
    <t>Yoshio</t>
  </si>
  <si>
    <t>López-Gutiérrez</t>
  </si>
  <si>
    <t>Kanaszn</t>
  </si>
  <si>
    <t>Gianluca</t>
  </si>
  <si>
    <t>Name, Surname, Special Name, Love Name</t>
  </si>
  <si>
    <t>Affiliation</t>
  </si>
  <si>
    <t>Email</t>
  </si>
  <si>
    <t>Guest Level</t>
  </si>
  <si>
    <t>Talk/Spotlight/Poster</t>
  </si>
  <si>
    <t>Arrival</t>
  </si>
  <si>
    <t>Departure</t>
  </si>
  <si>
    <t>No Dinner</t>
  </si>
  <si>
    <t>Dietary</t>
  </si>
  <si>
    <t>Hotel</t>
  </si>
  <si>
    <t>Nothing offered</t>
  </si>
  <si>
    <t>Registered</t>
  </si>
  <si>
    <t>Hotel preferred</t>
  </si>
  <si>
    <t>Hotel Notes</t>
  </si>
  <si>
    <t>Other notes</t>
  </si>
  <si>
    <t>Total</t>
  </si>
  <si>
    <t>Vector Institute</t>
  </si>
  <si>
    <r>
      <rPr>
        <color rgb="FF000000"/>
      </rPr>
      <t>Juan Carrasquilla &lt;carrasqu@vectorinstitute.ai</t>
    </r>
    <r>
      <rPr/>
      <t>&gt;</t>
    </r>
  </si>
  <si>
    <t>1:Invited+Travel</t>
  </si>
  <si>
    <t>Standard</t>
  </si>
  <si>
    <t>x</t>
  </si>
  <si>
    <t>campus</t>
  </si>
  <si>
    <t>Total Partecipants:</t>
  </si>
  <si>
    <t>Microsoft Research</t>
  </si>
  <si>
    <t>Max Welling &lt;maxwelling@microsoft.com&gt;</t>
  </si>
  <si>
    <t>city</t>
  </si>
  <si>
    <t>arrives on saturday 2 leaves weednesday</t>
  </si>
  <si>
    <t xml:space="preserve">    of which local:</t>
  </si>
  <si>
    <t>University of Zurich</t>
  </si>
  <si>
    <r>
      <rPr/>
      <t>Titus Mangham-Neupert &lt;</t>
    </r>
    <r>
      <rPr>
        <color rgb="FF1155CC"/>
        <u/>
      </rPr>
      <t>titus.neupert@physik.uzh.ch</t>
    </r>
    <r>
      <rPr/>
      <t>&gt;</t>
    </r>
  </si>
  <si>
    <t>no</t>
  </si>
  <si>
    <t xml:space="preserve">                  applied:</t>
  </si>
  <si>
    <t>University of Cologne</t>
  </si>
  <si>
    <t>Markus Schmitt &lt;markus.schmitt@uni-koeln.de&gt;</t>
  </si>
  <si>
    <t xml:space="preserve">                  Invited:</t>
  </si>
  <si>
    <t>Google X</t>
  </si>
  <si>
    <t xml:space="preserve">          of which with travel:</t>
  </si>
  <si>
    <t>University of Trieste</t>
  </si>
  <si>
    <t>Federico Becca &lt;fbecca@units.it&gt;</t>
  </si>
  <si>
    <t xml:space="preserve">                        without travel:</t>
  </si>
  <si>
    <t xml:space="preserve">King's College London </t>
  </si>
  <si>
    <t>George Booth &lt;george.booth@kcl.ac.uk&gt;</t>
  </si>
  <si>
    <t>Heinrich Heine University Düsseldorf</t>
  </si>
  <si>
    <t>Martin Kliesch &lt;martin.kliesch@uni-duesseldorf.de&gt;</t>
  </si>
  <si>
    <t>Total people in hotel we pay</t>
  </si>
  <si>
    <t>MIT</t>
  </si>
  <si>
    <t>Tess Smidt &lt;tsmidt@mit.edu&gt;</t>
  </si>
  <si>
    <t>extend stay, she pays</t>
  </si>
  <si>
    <t>Barcelona Supercomputing Center</t>
  </si>
  <si>
    <t>Alba Cervera Lierta &lt;alba.cervera@bsc.es&gt;</t>
  </si>
  <si>
    <t>University of Oxford</t>
  </si>
  <si>
    <t>Balint Koczor &lt;balint.koczor@materials.ox.ac.uk&gt;</t>
  </si>
  <si>
    <t>Total People us to book hotel:</t>
  </si>
  <si>
    <t>Max Planck Institute</t>
  </si>
  <si>
    <t>Marton Kanaszn &lt;kanasznm@rzg.mpg.de&gt;</t>
  </si>
  <si>
    <t>of which CITY (Agora Swiss Night)</t>
  </si>
  <si>
    <t>University of Innsbruck</t>
  </si>
  <si>
    <t>Kokail, Christian &lt;Christian.Kokail@uibk.ac.at&gt;</t>
  </si>
  <si>
    <t>hotel till 10/7</t>
  </si>
  <si>
    <t>University of Tokyo</t>
  </si>
  <si>
    <t>Nobuyuki Yoshioka &lt;ny.nobuyoshioka@gmail.com&gt;</t>
  </si>
  <si>
    <t>2:Invited</t>
  </si>
  <si>
    <t>Book hotel for one extra night (friday 8)</t>
  </si>
  <si>
    <t>of which campus (SwissTech)</t>
  </si>
  <si>
    <t>Imada Masatoshi &lt;imada@o.waseda.jp&gt;</t>
  </si>
  <si>
    <t>Talk 4-7</t>
  </si>
  <si>
    <t>Heidelberg University</t>
  </si>
  <si>
    <t>Total People who registered:</t>
  </si>
  <si>
    <t>Attila Szabo &lt;attila.szabo@physics.ox.ac.uk&gt;</t>
  </si>
  <si>
    <t>therefore fuckers who did not register</t>
  </si>
  <si>
    <t>Virginia Tech</t>
  </si>
  <si>
    <t>Sophia Economou &lt;economou@vt.edu&gt;</t>
  </si>
  <si>
    <t>room for 2, with her spouse</t>
  </si>
  <si>
    <t>Tyson Jones &lt;tyson.jones.input@gmail.com&gt;</t>
  </si>
  <si>
    <t>Menten AI</t>
  </si>
  <si>
    <t>Hümbeli Patrick &lt;patrick.humbeli@epfl.ch&gt;</t>
  </si>
  <si>
    <t>Planne numbeer of partecipants:</t>
  </si>
  <si>
    <t>Ghent University</t>
  </si>
  <si>
    <t>Tom.Vieijra@ugent.be</t>
  </si>
  <si>
    <t>Book hotel for him 1July-9July (fri-sat), we don't pay</t>
  </si>
  <si>
    <t>Monday 4</t>
  </si>
  <si>
    <t>Keio University</t>
  </si>
  <si>
    <t>yusuke.nomura@riken.jp</t>
  </si>
  <si>
    <t>Tuesday 5</t>
  </si>
  <si>
    <t>University of California, Berkeley</t>
  </si>
  <si>
    <t>jiahao@math.berkeley.edu</t>
  </si>
  <si>
    <t>Wednesday 6</t>
  </si>
  <si>
    <t>Google Quantum AI</t>
  </si>
  <si>
    <t>Tom O'Brien &lt;teobrien@google.com&gt;</t>
  </si>
  <si>
    <t>Wants to pay</t>
  </si>
  <si>
    <t>Thursday 7</t>
  </si>
  <si>
    <r>
      <rPr/>
      <t>guglielmo mazzola &lt;</t>
    </r>
    <r>
      <rPr>
        <color rgb="FF000000"/>
      </rPr>
      <t>gulymaz@gmail.com</t>
    </r>
    <r>
      <rPr/>
      <t>&gt;</t>
    </r>
  </si>
  <si>
    <t>G pays</t>
  </si>
  <si>
    <t>Friday 8</t>
  </si>
  <si>
    <t>Technical University Munich</t>
  </si>
  <si>
    <t>Vegan</t>
  </si>
  <si>
    <t>Argonne National Laboratory</t>
  </si>
  <si>
    <t>Book hotel 6-8</t>
  </si>
  <si>
    <t>IBM Research</t>
  </si>
  <si>
    <t>&lt;AUL@zurich.ibm.com&gt;</t>
  </si>
  <si>
    <t>University of Michigan</t>
  </si>
  <si>
    <t>Enrico Rinaldi &lt;erinaldi.work@gmail.com&gt;</t>
  </si>
  <si>
    <t>3:Registered</t>
  </si>
  <si>
    <t>Université de Paris</t>
  </si>
  <si>
    <t>kaelandonatella@gmail.com</t>
  </si>
  <si>
    <t>Poster</t>
  </si>
  <si>
    <t>Book extra night on friday 8 (he pays)</t>
  </si>
  <si>
    <t>ETH Zurich</t>
  </si>
  <si>
    <t>Nikita</t>
  </si>
  <si>
    <t>Astrakhantsev</t>
  </si>
  <si>
    <t>nikita.astrakhantsev@physik.uzh.ch</t>
  </si>
  <si>
    <t>Agnes</t>
  </si>
  <si>
    <t>Valenti</t>
  </si>
  <si>
    <t>avalenti@phys.ethz.ch</t>
  </si>
  <si>
    <t>Max Planck Institute for the Structure and Dynamics of Matter</t>
  </si>
  <si>
    <t>damian.hofmann@mpsd.mpg.de</t>
  </si>
  <si>
    <t>Anton</t>
  </si>
  <si>
    <t>Nykänen</t>
  </si>
  <si>
    <t>University of Helsinki</t>
  </si>
  <si>
    <t>anton.nykanen@helsinki.fi</t>
  </si>
  <si>
    <t>lactose-free</t>
  </si>
  <si>
    <t>Andres</t>
  </si>
  <si>
    <t>Ruiz</t>
  </si>
  <si>
    <t>Université Paris-Saclay</t>
  </si>
  <si>
    <t>ruiz-guzman@ijclab.in2p3.fr</t>
  </si>
  <si>
    <t>Book Hotel for him, we don't pay</t>
  </si>
  <si>
    <t>Covestro / University of Cologne</t>
  </si>
  <si>
    <t>gian-luca.anselmetti@covestro.com</t>
  </si>
  <si>
    <t>ICFO</t>
  </si>
  <si>
    <t>paolo.stornati@icfo.eu</t>
  </si>
  <si>
    <t>Book for him, pays back</t>
  </si>
  <si>
    <t>efbarnes@vt.edu</t>
  </si>
  <si>
    <t>Andrea Carmelo</t>
  </si>
  <si>
    <t>Triscari</t>
  </si>
  <si>
    <t>EPFL</t>
  </si>
  <si>
    <t>4:Local</t>
  </si>
  <si>
    <t>No</t>
  </si>
  <si>
    <t>Kiss</t>
  </si>
  <si>
    <t>Oriel</t>
  </si>
  <si>
    <t>EPFL/CERN</t>
  </si>
  <si>
    <t>oriel.kiss@cern.ch</t>
  </si>
  <si>
    <t>Su Yeon</t>
  </si>
  <si>
    <t>Chang</t>
  </si>
  <si>
    <t>su.chang@epfl.ch</t>
  </si>
  <si>
    <t>olivier.gauthe@epfl.ch</t>
  </si>
  <si>
    <t>CERN</t>
  </si>
  <si>
    <t>Sofia.Vallecorsa@cern.ch</t>
  </si>
  <si>
    <t>EXTRA</t>
  </si>
  <si>
    <t>Jannes</t>
  </si>
  <si>
    <t>Nys</t>
  </si>
  <si>
    <t>EPFL CQSL</t>
  </si>
  <si>
    <t>Filippo</t>
  </si>
  <si>
    <t>Vicentini</t>
  </si>
  <si>
    <t>Gabriel</t>
  </si>
  <si>
    <t>Pescia</t>
  </si>
  <si>
    <t>gabriel.pescia@epfl.ch</t>
  </si>
  <si>
    <t>Giuseppe</t>
  </si>
  <si>
    <t>Carleo</t>
  </si>
  <si>
    <t>giuseppe.carleo@epfl.ch</t>
  </si>
  <si>
    <t>Riccardo</t>
  </si>
  <si>
    <t>Rossi</t>
  </si>
  <si>
    <t>riccardo.rossi@epfl.ch</t>
  </si>
  <si>
    <t>Imelda</t>
  </si>
  <si>
    <t>Romero</t>
  </si>
  <si>
    <t>imelda.romero@epfl.ch</t>
  </si>
  <si>
    <t>Clemens</t>
  </si>
  <si>
    <t>Giuliani</t>
  </si>
  <si>
    <t>clemens.giuliani@epfl.ch</t>
  </si>
  <si>
    <t>Dian</t>
  </si>
  <si>
    <t>Wu</t>
  </si>
  <si>
    <t>dian.wu@epfl.ch</t>
  </si>
  <si>
    <t>Stefano</t>
  </si>
  <si>
    <t>Barison</t>
  </si>
  <si>
    <t>stefano.barison@epfl.ch</t>
  </si>
  <si>
    <t>Julien</t>
  </si>
  <si>
    <t>Gacon</t>
  </si>
  <si>
    <t>EPFL CQSL / IBM Research</t>
  </si>
  <si>
    <t>julien.gacon@epfl.ch</t>
  </si>
  <si>
    <t>Room for 2</t>
  </si>
  <si>
    <t>Hotel given</t>
  </si>
  <si>
    <t>Covered by them</t>
  </si>
  <si>
    <t>Nights</t>
  </si>
  <si>
    <t>By us</t>
  </si>
  <si>
    <t>By them</t>
  </si>
  <si>
    <t>Summary</t>
  </si>
  <si>
    <t>arrives on saturday 2 leaves weednesday. with spouse</t>
  </si>
  <si>
    <t>Campus</t>
  </si>
  <si>
    <t>Schmit</t>
  </si>
  <si>
    <t>Garttner</t>
  </si>
  <si>
    <t>room for 2, with her spouse ??? REGISTRATION???</t>
  </si>
  <si>
    <t>Book hotel 4-8</t>
  </si>
  <si>
    <t>Center</t>
  </si>
  <si>
    <t>extend stay, she pays, already communicated</t>
  </si>
  <si>
    <t>Cervera Lierta</t>
  </si>
  <si>
    <t>Szabo</t>
  </si>
  <si>
    <t>Lopez Gutierrez</t>
  </si>
  <si>
    <t xml:space="preserve">Kaelan </t>
  </si>
  <si>
    <t>Book hotel for him, we don't pay</t>
  </si>
  <si>
    <t>Not paid</t>
  </si>
  <si>
    <t>togehter with sophia, offered</t>
  </si>
  <si>
    <t>Andrea</t>
  </si>
  <si>
    <t>Oriel (CERN)</t>
  </si>
  <si>
    <t>Chang (CERN/EPFL)</t>
  </si>
  <si>
    <t>Gauthé (EPFL)</t>
  </si>
  <si>
    <t>Budget estimate for one week workshop</t>
  </si>
  <si>
    <t>Number of paid participants from outside Europe</t>
  </si>
  <si>
    <t>Number of paid partecipants from Europe</t>
  </si>
  <si>
    <t>Total number of participants with paid flight:</t>
  </si>
  <si>
    <t>Number of other foreign partecipants</t>
  </si>
  <si>
    <t xml:space="preserve">Total number of external participants: </t>
  </si>
  <si>
    <t>Number of local participants</t>
  </si>
  <si>
    <t>Total number of participants</t>
  </si>
  <si>
    <t>Maximum number of nights in Lausanne</t>
  </si>
  <si>
    <t>Total number of hotel nights</t>
  </si>
  <si>
    <t>All values in CHF</t>
  </si>
  <si>
    <t>Average flight from Europe</t>
  </si>
  <si>
    <t>Average intercontinental flight</t>
  </si>
  <si>
    <t>Hotel cost per night</t>
  </si>
  <si>
    <t>Lunch per participant</t>
  </si>
  <si>
    <t>Coffee break per participant</t>
  </si>
  <si>
    <t>Per diem</t>
  </si>
  <si>
    <t>conference dinner per participant</t>
  </si>
  <si>
    <t xml:space="preserve">Travel </t>
  </si>
  <si>
    <t>ONLY QSE</t>
  </si>
  <si>
    <t>Accomodation</t>
  </si>
  <si>
    <t>Coffee break</t>
  </si>
  <si>
    <t>conference dinner</t>
  </si>
  <si>
    <t>Requested contribution from Bernoulli Center (local costs = all costs - travel)</t>
  </si>
  <si>
    <t>Item</t>
  </si>
  <si>
    <t>Cost</t>
  </si>
  <si>
    <t>Paid?</t>
  </si>
  <si>
    <t>Hotel STH (20 part)</t>
  </si>
  <si>
    <t>Hotel Swiss night (15 part)</t>
  </si>
  <si>
    <t>Flights + trains CFF (round trip, Airport &amp; Lausanne)</t>
  </si>
  <si>
    <t>email</t>
  </si>
  <si>
    <t>CANADA (Max 1500)</t>
  </si>
  <si>
    <t>Juan Felipe</t>
  </si>
  <si>
    <t>Carrasquilla Alvarez</t>
  </si>
  <si>
    <r>
      <rPr>
        <rFont val="&quot;Helvetica Neue&quot;"/>
        <color rgb="FF091439"/>
        <sz val="11.0"/>
      </rPr>
      <t>Juan Felipe Carrasquilla &lt;</t>
    </r>
    <r>
      <rPr>
        <rFont val="&quot;Helvetica Neue&quot;"/>
        <color rgb="FF091439"/>
        <sz val="11.0"/>
        <u/>
      </rPr>
      <t>juanfelipe.carrasquilla@gmail.com</t>
    </r>
    <r>
      <rPr>
        <rFont val="&quot;Helvetica Neue&quot;"/>
        <color rgb="FF091439"/>
        <sz val="11.0"/>
      </rPr>
      <t>&gt;</t>
    </r>
  </si>
  <si>
    <t>USA</t>
  </si>
  <si>
    <t>EUROPE</t>
  </si>
  <si>
    <t>University of Amsterdam, Microsoft</t>
  </si>
  <si>
    <t>Stephen R</t>
  </si>
  <si>
    <t>University of Bristol</t>
  </si>
  <si>
    <r>
      <rPr>
        <rFont val="&quot;Helvetica Neue&quot;"/>
        <color rgb="FF091439"/>
        <sz val="11.0"/>
      </rPr>
      <t>Stephen Clark &lt;</t>
    </r>
    <r>
      <rPr>
        <rFont val="&quot;Helvetica Neue&quot;"/>
        <color rgb="FF091439"/>
        <sz val="11.0"/>
        <u/>
      </rPr>
      <t>stephen.clark@bristol.ac.uk</t>
    </r>
    <r>
      <rPr>
        <rFont val="&quot;Helvetica Neue&quot;"/>
        <color rgb="FF091439"/>
        <sz val="11.0"/>
      </rPr>
      <t>&gt;</t>
    </r>
  </si>
  <si>
    <t>BECCA FEDERICO &lt;fbecca@units.it&gt;</t>
  </si>
  <si>
    <t>King's college London</t>
  </si>
  <si>
    <r>
      <rPr>
        <rFont val="&quot;Helvetica Neue&quot;"/>
        <color rgb="FF091439"/>
        <sz val="11.0"/>
      </rPr>
      <t>George Booth &lt;</t>
    </r>
    <r>
      <rPr>
        <rFont val="&quot;Helvetica Neue&quot;"/>
        <color rgb="FF091439"/>
        <sz val="11.0"/>
        <u/>
      </rPr>
      <t>george.booth@kcl.ac.uk</t>
    </r>
    <r>
      <rPr>
        <rFont val="&quot;Helvetica Neue&quot;"/>
        <color rgb="FF091439"/>
        <sz val="11.0"/>
      </rPr>
      <t>&gt;</t>
    </r>
  </si>
  <si>
    <t>/</t>
  </si>
  <si>
    <t>University of Dusseldorf</t>
  </si>
  <si>
    <r>
      <rPr>
        <rFont val="&quot;Helvetica Neue&quot;"/>
        <color rgb="FF091439"/>
        <sz val="11.0"/>
      </rPr>
      <t>Martin Kliesch &lt;</t>
    </r>
    <r>
      <rPr>
        <rFont val="&quot;Helvetica Neue&quot;"/>
        <color rgb="FF091439"/>
        <sz val="11.0"/>
        <u/>
      </rPr>
      <t>martin.kliesch@uni-duesseldorf.de</t>
    </r>
    <r>
      <rPr>
        <rFont val="&quot;Helvetica Neue&quot;"/>
        <color rgb="FF091439"/>
        <sz val="11.0"/>
      </rPr>
      <t>&gt;</t>
    </r>
  </si>
  <si>
    <t>Alba Cervera</t>
  </si>
  <si>
    <t>Lierta</t>
  </si>
  <si>
    <t>Barcelona Supercomputing center</t>
  </si>
  <si>
    <t>Max Planck</t>
  </si>
  <si>
    <t>kanasznm@rzg.mpg.de &lt;kanasznm@rzg.mpg.de&gt;</t>
  </si>
  <si>
    <t>Switzerland</t>
  </si>
  <si>
    <t>Titus Mangham-Neupert &lt;titus.neupert@physik.uzh.ch&gt;</t>
  </si>
  <si>
    <t>Email address</t>
  </si>
  <si>
    <t>Sent</t>
  </si>
  <si>
    <t>Priority?</t>
  </si>
  <si>
    <t>Topic</t>
  </si>
  <si>
    <t>Field</t>
  </si>
  <si>
    <t>Type of talk</t>
  </si>
  <si>
    <t>Email by</t>
  </si>
  <si>
    <t>Email sent?</t>
  </si>
  <si>
    <t>Last Remainder</t>
  </si>
  <si>
    <t>Status</t>
  </si>
  <si>
    <t>Expenses?</t>
  </si>
  <si>
    <t>From</t>
  </si>
  <si>
    <t>Invited?</t>
  </si>
  <si>
    <t>Name talk</t>
  </si>
  <si>
    <t>email address</t>
  </si>
  <si>
    <t>Notes</t>
  </si>
  <si>
    <r>
      <rPr>
        <rFont val="&quot;Helvetica Neue&quot;"/>
        <color rgb="FF091439"/>
        <sz val="11.0"/>
      </rPr>
      <t>Juan Felipe Carrasquilla &lt;</t>
    </r>
    <r>
      <rPr>
        <rFont val="&quot;Helvetica Neue&quot;"/>
        <color rgb="FF091439"/>
        <sz val="11.0"/>
        <u/>
      </rPr>
      <t>carrasqu@vectorinstitute.ai</t>
    </r>
    <r>
      <rPr>
        <rFont val="&quot;Helvetica Neue&quot;"/>
        <color rgb="FF091439"/>
        <sz val="11.0"/>
      </rPr>
      <t>&gt;</t>
    </r>
  </si>
  <si>
    <t>Applications</t>
  </si>
  <si>
    <t>NQS</t>
  </si>
  <si>
    <t>Accepted</t>
  </si>
  <si>
    <t>All</t>
  </si>
  <si>
    <t>US</t>
  </si>
  <si>
    <t>Max Welling</t>
  </si>
  <si>
    <t>X</t>
  </si>
  <si>
    <t>Symmetries</t>
  </si>
  <si>
    <t>EU</t>
  </si>
  <si>
    <t>Titus Neupert</t>
  </si>
  <si>
    <t>Y</t>
  </si>
  <si>
    <t>Travel</t>
  </si>
  <si>
    <t>CH</t>
  </si>
  <si>
    <t>Only few days</t>
  </si>
  <si>
    <t>M. Schmit</t>
  </si>
  <si>
    <t>Representability</t>
  </si>
  <si>
    <t>Stephen R Clark</t>
  </si>
  <si>
    <t>Stephen Clark &lt;stephen.clark@bristol.ac.uk&gt;</t>
  </si>
  <si>
    <t>Federico Becca</t>
  </si>
  <si>
    <t>fbecca@units.it</t>
  </si>
  <si>
    <t>Martin Kliesch</t>
  </si>
  <si>
    <t>martin.kliesch@uni-duesseldorf.de</t>
  </si>
  <si>
    <t>Optimization</t>
  </si>
  <si>
    <t>Thomas O'Brien</t>
  </si>
  <si>
    <t>Local</t>
  </si>
  <si>
    <t>Ryan Babbush rec</t>
  </si>
  <si>
    <t>N. Yoshioka</t>
  </si>
  <si>
    <t>JP</t>
  </si>
  <si>
    <r>
      <rPr>
        <rFont val="&quot;Helvetica Neue&quot;"/>
        <color rgb="FF091439"/>
        <sz val="11.0"/>
        <u/>
      </rPr>
      <t>Imada Masatoshi &lt;</t>
    </r>
    <r>
      <rPr>
        <rFont val="&quot;Helvetica Neue&quot;"/>
        <color rgb="FF091439"/>
        <sz val="11.0"/>
        <u/>
      </rPr>
      <t>imada@o.waseda.jp</t>
    </r>
    <r>
      <rPr>
        <rFont val="&quot;Helvetica Neue&quot;"/>
        <color rgb="FF091439"/>
        <sz val="11.0"/>
        <u/>
      </rPr>
      <t>&gt;</t>
    </r>
  </si>
  <si>
    <t>Martin Gartner</t>
  </si>
  <si>
    <t>Attila Szabo</t>
  </si>
  <si>
    <t>?</t>
  </si>
  <si>
    <t>Tyson Jones</t>
  </si>
  <si>
    <t>Patrick Huembli</t>
  </si>
  <si>
    <t>Tom Vieijra</t>
  </si>
  <si>
    <t>None</t>
  </si>
  <si>
    <t>Moving uni</t>
  </si>
  <si>
    <t>Alba Cervera Lierta</t>
  </si>
  <si>
    <t>Jiahao Yao (LinLin PhD)</t>
  </si>
  <si>
    <t>Balint Koczor</t>
  </si>
  <si>
    <t>Tess Smidt (symmetries chemistry)</t>
  </si>
  <si>
    <t>Marton Kanaszn (Postdoc Cirac)</t>
  </si>
  <si>
    <t>kanasznm@rzg.mpg.de</t>
  </si>
  <si>
    <t>Eu</t>
  </si>
  <si>
    <t>Guglielmo Mazzola</t>
  </si>
  <si>
    <r>
      <rPr>
        <rFont val="&quot;Helvetica Neue&quot;"/>
        <color rgb="FF091439"/>
        <sz val="11.0"/>
      </rPr>
      <t>guglielmo mazzola &lt;</t>
    </r>
    <r>
      <rPr>
        <rFont val="&quot;Helvetica Neue&quot;"/>
        <color rgb="FF091439"/>
        <sz val="11.0"/>
        <u/>
      </rPr>
      <t>gulymaz@gmail.com</t>
    </r>
    <r>
      <rPr>
        <rFont val="&quot;Helvetica Neue&quot;"/>
        <color rgb="FF091439"/>
        <sz val="11.0"/>
      </rPr>
      <t>&gt;</t>
    </r>
  </si>
  <si>
    <t>Peter Zoller or friend</t>
  </si>
  <si>
    <t>Alessandro Lovato</t>
  </si>
  <si>
    <t>AlmostAccepted</t>
  </si>
  <si>
    <r>
      <rPr>
        <rFont val="Arial"/>
        <strike/>
        <color theme="1"/>
      </rPr>
      <t>US</t>
    </r>
    <r>
      <rPr>
        <rFont val="Arial"/>
        <color theme="1"/>
      </rPr>
      <t xml:space="preserve"> (EU)</t>
    </r>
  </si>
  <si>
    <t>will be in EU</t>
  </si>
  <si>
    <t>Patrick Coles</t>
  </si>
  <si>
    <t>NoReply</t>
  </si>
  <si>
    <t>Ewin Tang</t>
  </si>
  <si>
    <t>OutTheBox</t>
  </si>
  <si>
    <t>Risi Kondor</t>
  </si>
  <si>
    <t>Roger Melko</t>
  </si>
  <si>
    <t>Markus Heyl</t>
  </si>
  <si>
    <t>Frank Noe</t>
  </si>
  <si>
    <t>Rejected</t>
  </si>
  <si>
    <t>David Pfau</t>
  </si>
  <si>
    <t>Marco Cerezo</t>
  </si>
  <si>
    <t>Simon Benjamin</t>
  </si>
  <si>
    <t>simon.benjamin@materials.ox.ac.uk</t>
  </si>
  <si>
    <t>Ignacio Cirac</t>
  </si>
  <si>
    <t>Dong Ling Deng</t>
  </si>
  <si>
    <t>China</t>
  </si>
  <si>
    <t>dldeng@tsinghua.edu.cn</t>
  </si>
  <si>
    <t>Lin Lin</t>
  </si>
  <si>
    <t>Kyle Cranmer</t>
  </si>
  <si>
    <t>Moving</t>
  </si>
  <si>
    <t>X Gao (Cracking google)</t>
  </si>
  <si>
    <t>WTF</t>
  </si>
  <si>
    <t>Miles Stoudmire</t>
  </si>
  <si>
    <t>Michael Hartmann</t>
  </si>
  <si>
    <t>Simone Severini</t>
  </si>
  <si>
    <t>Jarrod McClean (Google)</t>
  </si>
  <si>
    <t>Nathan Killorian</t>
  </si>
  <si>
    <t>Ryan Babbush</t>
  </si>
  <si>
    <t>Andrea Mari</t>
  </si>
  <si>
    <t>Xiao-Qi Sun</t>
  </si>
  <si>
    <t>Visa</t>
  </si>
  <si>
    <t>Random RBM entanglement - VISA issues</t>
  </si>
  <si>
    <t>Kenny Choo</t>
  </si>
  <si>
    <t>Alan Aspuru-Guzik</t>
  </si>
  <si>
    <t>Lei Wang</t>
  </si>
  <si>
    <t>Javier Moreno</t>
  </si>
  <si>
    <t>Muschik</t>
  </si>
  <si>
    <t>CanadaCanada</t>
  </si>
  <si>
    <t>James Stokes</t>
  </si>
  <si>
    <t>Foulkes</t>
  </si>
  <si>
    <t>local</t>
  </si>
  <si>
    <t>UK</t>
  </si>
  <si>
    <t>Instead of Pfau</t>
  </si>
  <si>
    <t>Mezzacapo (IBM)</t>
  </si>
  <si>
    <t>(G) Filippo</t>
  </si>
  <si>
    <t>giuseppe asked. Unofficial response is maybe</t>
  </si>
  <si>
    <t>Marcello Benedetti</t>
  </si>
  <si>
    <t>Waiting</t>
  </si>
  <si>
    <t>Hsin-Yuan Huang (PhD of preskill)</t>
  </si>
  <si>
    <t>Jens Eisert</t>
  </si>
  <si>
    <t>Xiao-Liang Qi</t>
  </si>
  <si>
    <t>Single measurement local and random RBM entanglement</t>
  </si>
  <si>
    <t>Preskill (Amazon)</t>
  </si>
  <si>
    <t>Di Luo</t>
  </si>
  <si>
    <t>Roeland Wieserma</t>
  </si>
  <si>
    <t>By Nathan Killoran</t>
  </si>
  <si>
    <t>Mikhail Lukin</t>
  </si>
  <si>
    <t>J Meyer</t>
  </si>
  <si>
    <t>Seji Yunoki</t>
  </si>
  <si>
    <t>Antoine Georges</t>
  </si>
  <si>
    <t>Rose Valenti</t>
  </si>
  <si>
    <t>Kevin Zang</t>
  </si>
  <si>
    <t>Sandro Sorella</t>
  </si>
  <si>
    <t>Cant find interesting recent work</t>
  </si>
  <si>
    <t>Catering:</t>
  </si>
  <si>
    <t>Tél: +41 21 693 93 66</t>
  </si>
  <si>
    <t>Send email everybody for abstracts and reminders</t>
  </si>
  <si>
    <t>Mobile: +41 79 812 49 13</t>
  </si>
  <si>
    <t>Scholarest</t>
  </si>
  <si>
    <t>camera</t>
  </si>
  <si>
    <t>Paper Cups</t>
  </si>
  <si>
    <t>Orange Juice</t>
  </si>
  <si>
    <t>Apple Juice</t>
  </si>
  <si>
    <t>mail hosts of sessions</t>
  </si>
  <si>
    <t>HDMI-USBc</t>
  </si>
  <si>
    <t>merge présentations for posters</t>
  </si>
  <si>
    <t xml:space="preserve">intro speech </t>
  </si>
  <si>
    <t>print papers with logo for instructions</t>
  </si>
  <si>
    <t>TAPE for posters</t>
  </si>
  <si>
    <t>epfl.event@scolarest.ch</t>
  </si>
  <si>
    <t>Costs:</t>
  </si>
  <si>
    <t>badges</t>
  </si>
  <si>
    <t>Laser pointer</t>
  </si>
  <si>
    <t>Institution</t>
  </si>
  <si>
    <t>Level</t>
  </si>
  <si>
    <t>Do you wish to give a contributed talk or to present a poster during the poster session?</t>
  </si>
  <si>
    <t>Abstract Title</t>
  </si>
  <si>
    <t>Abstract Body</t>
  </si>
  <si>
    <t>Financial support for Travel expenses</t>
  </si>
  <si>
    <t>What kind of format do you prefer?</t>
  </si>
  <si>
    <t>We try to balance the number of talks between the two macro-areas of classical algorithms and quantum algorithms. Which one of the two does your submission belong to?</t>
  </si>
  <si>
    <t>To which of the four main topics of the workshop is your abstract most relevant?</t>
  </si>
  <si>
    <t>Do you prefer to be lodged in an hotel near the campus or in the city center?</t>
  </si>
  <si>
    <t>Do you have any dietary requirements ?</t>
  </si>
  <si>
    <t>Hotel expenses sponsoring</t>
  </si>
  <si>
    <t>Article or Preprint link</t>
  </si>
  <si>
    <t/>
  </si>
  <si>
    <t>Senior Researcher</t>
  </si>
  <si>
    <t>Yes</t>
  </si>
  <si>
    <t>Variational Monte Carlo for quantum matrix models</t>
  </si>
  <si>
    <t>I don't need a financial contribution to pay for travel-related expenses.</t>
  </si>
  <si>
    <t>A contributed talk</t>
  </si>
  <si>
    <t>Neither (or both)</t>
  </si>
  <si>
    <t>No, I don't need the hotel expenses to be covered by the conference sponsors.</t>
  </si>
  <si>
    <t>https://journals.aps.org/prxquantum/abstract/10.1103/PRXQuantum.3.010324</t>
  </si>
  <si>
    <t>raimel.medina@ist.ac.at</t>
  </si>
  <si>
    <t>Raimel A.</t>
  </si>
  <si>
    <t>Medina Ramos</t>
  </si>
  <si>
    <t>Institute of Science and Technology Austria</t>
  </si>
  <si>
    <t>PhD student</t>
  </si>
  <si>
    <t>Avoiding barren plateaus using classical shadows</t>
  </si>
  <si>
    <t>Variational quantum algorithms are promising algorithms for achieving quantum advantage on near-term devices. The quantum hardware is used to implement a variational wave function and measure observables, whereas the classical computer is used to store and update the variational parameters. The optimization landscape of expressive variational ansatze is however dominated by large regions in parameter space, known as barren plateaus, with vanishing gradients which prevents efficient optimization. In this work we propose a general algorithm to avoid barren plateaus in the initialization and throughout the optimization. To this end we define a notion of weak barren plateaus (WBP) based on the entropies of local reduced density matrices. The presence of WBPs can be efficiently quantified using recently introduced shadow tomography of the quantum state with a classical computer. We demonstrate that avoidance of WBPs suffices to ensure sizable gradients in the initialization. In addition, we demonstrate that decreasing the gradient step size, guided by the entropies allows to avoid WBPs during the optimization process. This paves the way for efficient barren plateau free optimization on near-term devices.</t>
  </si>
  <si>
    <t>Quantum Algorithms for the study of Quantum Matter</t>
  </si>
  <si>
    <t>Optimisation</t>
  </si>
  <si>
    <t>No preference</t>
  </si>
  <si>
    <t>Yes, I would like the hotel expenses to be covered by the conference sponsors.</t>
  </si>
  <si>
    <t>https://arxiv.org/abs/2201.08194</t>
  </si>
  <si>
    <t>Quantum Process Tomography of Unitary Maps from Time-Delayed Measurements</t>
  </si>
  <si>
    <t>Quantum process tomography conventionally uses a multitude of initial quantum states and then performs state tomography on the process output. We propose an alternative approach which requires only a single (or few) known initial states together with time-delayed measurements for reconstructing the unitary map and corresponding Hamiltonian of the time dynamics. The overarching mathematical framework and feasibility guarantee of our method is provided by the Takens embedding theorem. Numerical experiments show this approach is viable for general few-qubit and lattice systems with local interactions. Interestingly, it also works when part of the system is not directly available for measurement.</t>
  </si>
  <si>
    <t>Near the Campus</t>
  </si>
  <si>
    <t>https://arxiv.org/abs/2112.09021</t>
  </si>
  <si>
    <t>jouzdanip@fusion.gat.com</t>
  </si>
  <si>
    <t>Pejman</t>
  </si>
  <si>
    <t>Jouzdani</t>
  </si>
  <si>
    <t>General Atomics</t>
  </si>
  <si>
    <t>Junior Researcher</t>
  </si>
  <si>
    <t>Application of Variational Quantum Algorithm in Nuclear Physics</t>
  </si>
  <si>
    <t>A poster</t>
  </si>
  <si>
    <t xml:space="preserve"> Anselmetti</t>
  </si>
  <si>
    <t>pai</t>
  </si>
  <si>
    <t>We propose VQE circuit fabrics with advantageous properties for the simulation of strongly correlated ground and excited states of molecules and materials under the Jordan–Wigner mapping that can be implemented linearly locally and preserve all relevant quantum numbers: the number of spin up (α) and down (β) electrons and the total spin squared. We demonstrate that our entangler circuits are expressive already at low depth and parameter count, appear to become universal, and may be trainable without having to cross regions of vanishing gradient, when the number of parameters becomes sufficiently large and when these parameters are suitably initialized. One particularly appealing construction achieves this with just orbital rotations and pair exchange gates. We derive optimal four-term parameter shift rules for and provide explicit decompositions of our quantum number preserving gates and perform numerical demonstrations on highly correlated molecules on up to 20 qubits.</t>
  </si>
  <si>
    <t>In the City Center</t>
  </si>
  <si>
    <t>https://iopscience.iop.org/article/10.1088/1367-2630/ac2cb3/meta</t>
  </si>
  <si>
    <t>seid.koudia@unina.it</t>
  </si>
  <si>
    <t xml:space="preserve">Seid </t>
  </si>
  <si>
    <t>koudia</t>
  </si>
  <si>
    <t>University of Naples Federico II</t>
  </si>
  <si>
    <t>Causal Activation of complex entanglement structures in quantum networks</t>
  </si>
  <si>
    <t>Entanglement represents "the" key resource for several applications of quantum information processing, ranging from quantum communications to distributed quantum computing. Despite its fundamental importance, deterministic generation of maximally entangled qubits represents an on-going open problem. Here, we design a novel generation scheme exhibiting two attractive features, namely, i) deterministically generating genuinely multipartite entangled states, ii) without requiring any direct interaction between the qubits. Indeed, the only necessary condition is the possibility of coherently controlling -- according to the indefinite causal order framework -- the causal order among some unitaries acting on the qubits. Through the paper, we analyze and derive the conditions on the unitaries for deterministic generation, and we provide examples for unitaries practical implementation. We conclude the paper by discussing the scalability of the proposed scheme to higher dimensional GME states and by introducing some possible applications of the proposal for quantum networks.</t>
  </si>
  <si>
    <t>100 CHF</t>
  </si>
  <si>
    <t>Representation Theory</t>
  </si>
  <si>
    <t>Halal</t>
  </si>
  <si>
    <t>https://arxiv.org/abs/2112.00543</t>
  </si>
  <si>
    <t>Post-doctoral researcher</t>
  </si>
  <si>
    <t xml:space="preserve">
In variational quantum simulations and, more generally, quantum computing, it is essential to develop quantum circuits that are as expressive as possible. In this talk, I will present a method to study and optimize the expressivity of quantum circuits. This method aims to identify and, in principle, remove superfluous parameters in a parametric quantum circuit. I will also show a hardware-efficient way to recognize those parameters. </t>
  </si>
  <si>
    <t>https://quantum-journal.org/papers/q-2021-03-29-422/</t>
  </si>
  <si>
    <t>r.milbradt@tum.de</t>
  </si>
  <si>
    <t>Richard</t>
  </si>
  <si>
    <t>Milbradt</t>
  </si>
  <si>
    <t>Exact correlations in (2+1) dimensions: Ternary unitary gates and solvable states</t>
  </si>
  <si>
    <t>Classical Algorithms (e.g. Neural Quantum States) for the study of Quantum Matter</t>
  </si>
  <si>
    <t>d.alcalde.puente@fz-juelich.de</t>
  </si>
  <si>
    <t xml:space="preserve">Daniel </t>
  </si>
  <si>
    <t>Alcalde Puente</t>
  </si>
  <si>
    <t>Forschungszentrum Jülich</t>
  </si>
  <si>
    <t>Convolutional restricted Boltzmann machine aided Monte Carlo: An application to Ising and Kitaev models</t>
  </si>
  <si>
    <t>Machine learning is becoming widely used in analyzing the thermodynamics of many-body condensed matter systems. Restricted Boltzmann machine (RBM) aided Monte Carlo simulations have sparked interest, as they manage to speed up classical Monte Carlo simulations. In the poster/talk, based on my paper (Phys. Rev. B 102, 195148), I will explain how we used the convolutional restricted Boltzmann machine (CRBM) method to reduce the number of parameters to be learned drastically by taking advantage of translation invariance. Furthermore, I will show that it is possible to train the CRBM at smaller lattice sizes, and apply it to larger lattice sizes. To demonstrate the efficiency of CRBM, I show the application to the Ising and honeycomb Kitaev models.</t>
  </si>
  <si>
    <t>200CHF</t>
  </si>
  <si>
    <t>Gluten/Lactose</t>
  </si>
  <si>
    <t>Phys. Rev. B 102, 195148</t>
  </si>
  <si>
    <t>Laboratoire Matériaux et Phénomènes Quantiques, Université Paris Cité, CNRS-UMR 7162, France</t>
  </si>
  <si>
    <t>Capturing the dynamics of complex quantum systems with neural network ansätze has been plagued by several problems, one of which being stochastic noise that make the dynamics unstable and highly dependent on some regularization hyperparameters. We present an alternative general scheme that enables one to capture dynamics of quantum
systems in a stable fashion, provided the neural network ansatz is normalized. We benchmark the method using a recurrent neural network to simulate the quench dynamics of the transverse field Ising model. Finally, we apply the scheme to time-dependent quench dynamics by investigating the Kibble-Zurek mechanism in the two-dimensional quantum Ising model.</t>
  </si>
  <si>
    <t>coming soon</t>
  </si>
  <si>
    <t>bence.temesi@itp.uni-hannover.de</t>
  </si>
  <si>
    <t>Bence</t>
  </si>
  <si>
    <t>Temesi</t>
  </si>
  <si>
    <t>Leibniz University Hanover, ITP (QVLS)</t>
  </si>
  <si>
    <t>Effect of controlled decoherence for barren plateaus</t>
  </si>
  <si>
    <t>Barren plateau is a major obstacle that stands in the way of quantum advantage with variational circuits. Recent works suggest that in order to find a trainable circuit, it is better to have a variational ansatz that explores only the essential part of the unitary space. Using controlled decoherence in the ansatz could be a way to guide the accessible unitary space. With this in mind, we analyze how the toolbox of different dissipation channels, measurement controlled gates, or combinations of them could improve the cost landscape and its scaling with the number of qubits.</t>
  </si>
  <si>
    <t>ijazahamed.md@gmail.com</t>
  </si>
  <si>
    <t>Ijaz Ahamed</t>
  </si>
  <si>
    <t>Mohammad</t>
  </si>
  <si>
    <t>Institute of Physics, Slovak Academy of Sciences</t>
  </si>
  <si>
    <t>Can VQE calculate the ground energy of Hydrogen molecule in one million shots?</t>
  </si>
  <si>
    <t>Several quantum algorithms have already demonstrated their advantages over their classical counterparts as theoretical concepts. To run smoothly, they rely on a large number of noiseless qubits. Given the technological constraints like the limited number of qubits and noise in the present generation of quantum computers, variational quantum algorithms are beneficial as they use small shallow circuits suitable for NISQ computers. The Variational Quantum Eigensolver (VQE) is used to find the ground state energy and the corresponding eigenstate of a Hamiltonian characterizing a molecular system. Even in the most simple implementations of VQE, many quantum computer calls (shots) are required in current implementations, and there is a lot of room for improvement. Our research aims to fine-tune VQE's implementation by determining the optimal number of measurement shots required in different stages of the optimization procedure so that it reliably outputs energies within chemical precision while using as few shots as possible.</t>
  </si>
  <si>
    <t>ETH Zürich</t>
  </si>
  <si>
    <t>Gauge-invariant quantum circuits for U(1) and Yang-Mills lattice gauge theories</t>
  </si>
  <si>
    <t>Quantum computation represents an emerging framework to solve lattice gauge theories (LGTs) with arbitrary gauge groups, a general and long-standing problem in computational physics. While quantum computers may encode LGTs using only polynomially increasing resources, a major open issue concerns the violation of gauge invariance during the dynamics and the search for ground states. Here, we propose a class of parametrized quantum circuits that can represent states belonging only to the physical sector of the total Hilbert space. This class of circuits is compact yet flexible enough to be used as a variational Ansatz to study ground-state properties, as well as representing states originating from a real-time dynamics. Concerning the first application, the structure of the wavefunction Ansatz guarantees the preservation of physical constraints such as the Gauss law along the entire optimization process, enabling reliable variational calculations. As for the second application, this class of quantum circuits can be used in combination with time-dependent variational quantum algorithms, thus drastically reducing the resource requirements to access dynamical properties.</t>
  </si>
  <si>
    <t>https://doi.org/10.1103/PhysRevResearch.3.043209</t>
  </si>
  <si>
    <t>tobias.schmale@itp.uni-hannover.de</t>
  </si>
  <si>
    <t>Tobias</t>
  </si>
  <si>
    <t>Schmale</t>
  </si>
  <si>
    <t>Institut für Theoretische Physik, Hannover</t>
  </si>
  <si>
    <t>Scalable quantum state tomography with artificial neural networks</t>
  </si>
  <si>
    <t>Modern day quantum simulators can prepare a wide variety of quantum states but extracting observables from the resulting "quantum data" often poses a challenge. We tackle this problem by developing a quantum state tomography scheme which relies on approximating the probability distribution over the outcomes of an informationally complete measurement in a variational manifold represented by a convolutional neural network. We show an excellent representability of prototypical ground- and steady states with this ansatz using a number of variational parameters that scales polynomially in system size. This compressed representation allows us to reconstruct states with high classical fidelities outperforming standard methods such as maximum likelihood estimation. Furthermore, it achieves a reduction of the root mean square errors of observables by up to an order of magnitude compared to their direct estimation from experimental data.</t>
  </si>
  <si>
    <t>https://arxiv.org/abs/2109.13776</t>
  </si>
  <si>
    <t>pavel.popov@icfo.eu</t>
  </si>
  <si>
    <t>Pavel</t>
  </si>
  <si>
    <t>Popov</t>
  </si>
  <si>
    <t>The Institute of Photonic Sciences (ICFO)</t>
  </si>
  <si>
    <t>Variational quantum simulation of lattice gauge theories with qudit systems</t>
  </si>
  <si>
    <t>Lattice gauge theories play a crucial role in such diverse fields as high energy physics, quantum information and condensed matter systems. The recent tremendous progress in the control of artificial quantum systems allow now for the implementation of lattice gauge theories on various platforms ranging from neutral atoms and trapped ions to superconducting systems and more. However, the engineering of higher spatial dimensions and  arbitrary local symmetries remain a challenge. One promising way to overcome these challenges is to perform quantum simulation of lattice gauge theories with variational algorithms. 
In this work, we discuss a variational algorithm for obtaining the ground state of a lattice gauge theory by employing a dimension-independent duality between staggered fermionis coupled to gauge fields and a qudit Hamiltonian. We propose an implementation of this variational algorithm on a qudit quantum processor based on trapped ions for one dimensional lattice gauge theories. We test the protocol numerically and illustrate its performance for the Abelian U(1) symmetry group and explain how it can be generalized to the non-Abelian SU(2) symmetry group. This combination of variational schemes and novel qudit quantum processors opens the door for a scalable quantum simulation of non-Abelian lattice gauge theories on near term qudit devices.</t>
  </si>
  <si>
    <t>400 CHF for travel-related expenses</t>
  </si>
  <si>
    <t>chenfeng.cao@connect.ust.hk</t>
  </si>
  <si>
    <t>Chenfeng</t>
  </si>
  <si>
    <t>Cao</t>
  </si>
  <si>
    <t>The Hong Kong University of Science and Technology</t>
  </si>
  <si>
    <t>Mitigating Algorithmic Errors in Quantum Optimization through Energy Extrapolation</t>
  </si>
  <si>
    <t>Quantum optimization algorithms offer a promising route to finding the ground states of target Hamiltonians on near-term quantum devices. None the less, it remains necessary to limit the evolution time and circuit depth as much as possible, since otherwise decoherence will degrade the computation. And even where this is done, there always exists a non-negligible error in estimates of the ground state energy. Here we present a scalable extrapolation approach to mitigating this error, which significantly improves estimates obtained using three of the most popular optimization algorithms: quantum annealing (QA), the variational quantum eigensolver (VQE), and the quantum imaginary time evolution (QITE), at fixed evolution time or circuit depth. The approach is based on extrapolating the annealing time to infinity, or the variance of estimates to zero. The method is robust against noise, and for Hamiltonians which only involve few-body interactions, the additional computational overhead is an increase in the number of measurements by a constant factor. Analytic derivations are provided for the quadratic convergence of estimates of energy as a function of time in QA, and the linear convergence of estimates as a function of variance in all three algorithms. We have verified the validity of these approaches through both numerical simulation and experiments on an IBM quantum computer. This work suggests a promising new way to enhance near-term quantum computing through classical post-processing.</t>
  </si>
  <si>
    <t>I am allergic to sea food.</t>
  </si>
  <si>
    <t>https://arxiv.org/pdf/2109.08132.pdf</t>
  </si>
  <si>
    <t>Critical Behaviour and Closing Gap Issue Within Noisy Variational State Preparation</t>
  </si>
  <si>
    <t>Preparation of quantum states in form of a variational quantum circuit plays a crucial role in quantum computing applications, from quantum chemistry to condensed matter physics. Here we show that, in addition to circuit architecture, the fidelity of the prepared state systematically depends on the number of circuit shots $N_s$ used on each iteration of stochastic gradient descent. 
Based on simulations of two-dimensional frustrated quantum magnets, we observe that fidelity shows a critical temperature-like behavior in $N_s$, giving rise to the notion of {\it critical effective temperature}. 
Our investigation reveals an important trend that appears to hold also in the thermodynamic limit.
In particular, we observe that below a system-dependent critical temperature the resource demand of the variational optimization grows as $1 \sim \Delta^2$ with the system gap $\Delta$. 
We analyze the effect of this dependence on the possibility of large-scale simulations of frustrated magnets and provide an simulation protocol, which, in some cases, can significantly reduce the computational costs in near-term quantum computers.</t>
  </si>
  <si>
    <t>jsriosg@unal.edu.co</t>
  </si>
  <si>
    <t>Johan Sebastian</t>
  </si>
  <si>
    <t>Rios</t>
  </si>
  <si>
    <t>Universidad Nacional de Colombia</t>
  </si>
  <si>
    <t>Learning Gradient Boosting Ground States for Quantum Many-Body Systems</t>
  </si>
  <si>
    <t xml:space="preserve">In the last few years, within the field of computational physics, there has been an upswing in the use of artificial neural networks (ANNs) as basis models to build variational wave functions. These have proven to be very useful in the study of quantum many-body physics, where they have successfully been able to describe the physics of those systems through the so-called neural quantum states (NQSs). These novel methods have focused on using mainly the ANNs, leaving away possible alternatives which can be very useful in the study of physical systems. One of those alternatives is the gradient boosting (GB), particularly its version with decision trees, usually called gradient boosted trees (GBT). Which due to its characteristics has been able to outperform ANNs in several machine learning competitions. Motivated by the rise of this method in various fields of data science and machine learning in general, we show in this work how the GBT method can be used together with the variational Monte Carlo framework to describe the ground state of quantum many-body systems. Furthermore, we discuss how the nature of the decision trees can be used to subdivide efficiently the Hilbert space of a quantum system, and how this makes feasible a refinement of the method using possible known symmetries.  </t>
  </si>
  <si>
    <t xml:space="preserve">As of today, plane tickets from Bogota to Geneva are between 1064 and 1400 Swiss francs approximately, so they could average around 1232 CHF. Trains from Geneva to Lausanne, according to what I found on the internet, have an average price of CHF 16, while the return trip to Geneva costs an average of CHF 17. Taking into account all of the above and adding possible expenses due to price changes due to the date and time of purchase, between CHF 1300 and 1350 would be more than enough. </t>
  </si>
  <si>
    <t>None of the above</t>
  </si>
  <si>
    <t>massimiliano.incudini@univr.it</t>
  </si>
  <si>
    <t>Massimiliano</t>
  </si>
  <si>
    <t>Incudini</t>
  </si>
  <si>
    <t>University of Verona</t>
  </si>
  <si>
    <t>Alternatives to the Neural Tangent Kernel for  Deep Quantum Machine Learning</t>
  </si>
  <si>
    <t>Classical deep machine learning models challenge the statistical law of bias-variance tradeoff: by greatly increasing the model complexity, the model begins overfitting the data while still showing excellent generalization performances. The Neural Tangent Kernel (NTK) is a tool used to study the linear approximation of these models when they exhibit lazy training, i.e. the parameters of the model barely move from their initialization. NTK has been applied to Quantum Neural Network to study the positive effects of over-parameterization on the generalization performances and on the efficacy of the training phase, usually undermined by barren plateaus. We extend this tool by considering the Quantum Path Kernel, which is the linear, first-order approximation of any Quantum Neural Network model, regardless of its training Path. We show that the non-linearity introduced by this tool can be superior to the Neural Tangent Kernel through extensive simulated experiments.
Work authored with Michele Grossi, CERN, Sofia Vallecorsa, CERN (which are registering for this workshop and present this research with me), David Windridge, Middlesex University London, Alessandra Di Pierro, University of Verona, Antonio Mandarino, University of Gdansk.</t>
  </si>
  <si>
    <t xml:space="preserve">180 CHR </t>
  </si>
  <si>
    <t>zapuseke@phys.ethz.ch</t>
  </si>
  <si>
    <t>Elias</t>
  </si>
  <si>
    <t>Zapusek</t>
  </si>
  <si>
    <t>Nonunitary multi-qubit operations and mixed-state expressibility in variational quantum algorithms</t>
  </si>
  <si>
    <t xml:space="preserve">Nonunitary multi-qubit operations and mixed-state expressibility in variational quantum algorithms
Elias Zapusek and Florentin Reiter
Variational quantum algorithms (or VQA) are promising applications of noisy intermediate-scale quantum (NISQ) information processing. Using the variational principle, variational quantum eigensolvers (VQE) compute the energy of the (pure) ground state of a Hamiltonian – a central problem in condensed matter physics and quantum chemistry.
In contrast, variational quantum thermalizers (VQT) aim to prepare (mixed) thermal states [1]. To achieve this, parameterized unitaries are combined with nonunitary circuit elements. Different circuit designs for VQA have been extensively studied. Expressibility has been introduced to judge the representational power of the ansatz [2], judging how uniformly the produced states span across the target Hilbert space.
Available expressibility descriptors are not applicable to VQT as the target states are mixed. We extend the concept of expressibility by identifying a suitable measure on the space of mixed states. These resulting descriptors are studied performing simulations for a variety of circuit fragments, which could add to novel variational toolboxes. Specifically, we engineer multi-qubit nonunitary operations to achieve more expressible circuits. Based on these, we aim to better approximate thermal states of a variety of problem Hamiltonians. There is also potential to generate fundamentally interesting mixed states such as generalized Gibbs ensembles [3].
The methods and descriptors developed in this study can be used to improve VQTs applied to quantum machine learning and the simulation of open quantum systems. 
[1] G. Verdon, J. Marks, S. Nanda, S. Leichenauer, and J. Hidary, Quantum Hamiltonian-Based Models and the Variational Quantum Thermalizer Algorithm, arXiv:1910.02071 (2019).
[2] S. Sim, P. D. Johnson, and A. Aspuru‐Guzik, Expressibility and Entangling Capability of Parameterized Quantum Circuits for Hybrid Quantum‐Classical Algorithms, Adv Quantum Tech 2, 1900070 (2019).
[3] See poster by K. Kirova, E. Zapusek, Z. Lenarčič, and F. Reiter, Variational preparation of generalized Gibbs ensembles
</t>
  </si>
  <si>
    <t>https://arxiv.org/abs/2201.12330</t>
  </si>
  <si>
    <t>kkirova@student.ethz.ch</t>
  </si>
  <si>
    <t>Kristina</t>
  </si>
  <si>
    <t>Kirova</t>
  </si>
  <si>
    <t>ETHZ</t>
  </si>
  <si>
    <t>Variational preparation of generalized Gibbs ensembles</t>
  </si>
  <si>
    <t xml:space="preserve">Thermal states are essential in certain quantum information processing algorithms, such as quantum machine learning based on Boltzmann machines, and simulation of quantum systems out of equilibrium. Thermal states are characterized by one parameter- temperature - associated with a Hamiltonian as the single (approximately) conserved quantity in the system. Certain models have multiple conserved quantities, giving rise to the concept of generalized Gibbs ensembles (GGE) [1]. These nonthermal states elegantly describe steady states of integrable models [1] and driven approximately integrable models [2]. The preparation of GGEs is challenging as these states are mixed, requiring additional degrees of freedom, or nonunitary operations.
Inspired by the success of variational quantum eigensolvers, we aim at using an extended toolbox of nonunitary variational quantum algorithms [3], expanding their scope to encompass generalized Gibbs states. Here, in contrast to circuits trained to generate thermal Gibbs states, we modify the cost function to produce GGEs. The new framework is expected to allow for the generation of GGEs for a wide range of quantum many-body systems.
[1] M. Rigol, V. Dunjko, V. Yurovsky, and M. Olshanii, Relaxation in a Completely Integrable Many-Body Quantum System: An Ab Initio Study of the Dynamics of the Highly Excited States of 1D Lattice Hard-Core Bosons, Phys. Rev. Lett. 98, 050405 (2007).
[2] F. Reiter, F. Lange, S. Jain, M. Grau, J. P. Home, and Z. Lenarčič, Engineering Generalized Gibbs Ensembles with Trapped Ions, Phys. Rev. Research 3, 033142 (2021).
[3] See poster by E. Zapusek and F. Reiter, Nonunitary multi-qubit operations and mixed-state expressibility in variational quantum algorithms
</t>
  </si>
  <si>
    <t>Quantum variational learning for channel-adaptive quantum error-correcting codes</t>
  </si>
  <si>
    <t>Quantum error-correcting codes (QECCs) are believed to be a necessity for large-scale fault-tolerant quantum computation. In the past two decades, various methods of QECC constructions are developed, leading to many good family of codes. However, majority of these codes are not suitable for near-term quantum devices. Here we present VarQEC, a noise-resilient variational quantum algorithm to search for quantum codes with a hardware-efficient encoding circuit. The cost functions are inspired by the most general and fundamental requirements of a QECC, the Knill–Laflamme conditions. Given the target noise channel (or the target code parameters) and the hardware connectivity graph, we optimize a shallow variational quantum circuit to prepare the basis states of an eligible code. In principle, VarQEC can find any quantum codes for any error models, whether additive or non-additive, degenerate or non-degenerate, pure or impure. We verified its effectiveness by (re)discovering some symmetric and asymmetric codes, e.g., ((n,2^{n-6},3)) with n ranges from 7 to 14. We also found new ((6,2,3)) and ((7,2,3)) codes that are not equivalent to any stabilizer codes, and extensive numerical evidence with VarQEC suggests that a ((7,3,3)) code does not exist. Furthermore, we found many channel-adaptive new codes for error models involving nearest-neighbour correlated errors. Our work sheds new light on the understanding of QECC in general, which may also help to enhance near-term device performance with channel-adaptive error-correcting codes.</t>
  </si>
  <si>
    <t>Exploring variational methods using interpretable Neural Networks</t>
  </si>
  <si>
    <t>Neural-network based variational wave-functions have proven to be powerful tools to approximate ground states of complex many body Hamiltonians. They come, however, with several drawbacks: Their parameters are not physically motivated and thus an efficient parametrization is not guaranteed. In addition, the training of neural networks becomes challenging for systems where the ground state exhibits a non-trivial sign structure, eg frustrated models. We address these challenges by introducing a neural-network ansatz that allows for tunability with respect to the physics of the considered model. We illustrate its success on topological, long-range correlated and frustrated models. We further introduce a set of methods for the variational exploration of excited states that preserve the interpretability of the ansatz.</t>
  </si>
  <si>
    <t>https://journals.aps.org/prresearch/abstract/10.1103/PhysRevResearch.4.L012010</t>
  </si>
  <si>
    <t>Quantum spin liquids (QSLs) are exotic phases of matter which are characterized by high and long-range entanglement as well as the absence of spatial symmetry breaking and are relevant as a potential platform for topological quantum computing. Neural quantum states (NQS) have already shown promising results in the study of dynamics in two-dimensional Heisenberg antiferromagnets. Recent advances in NQS techniques, in particular improved insight into learning of complex sign structures as well as the introduction of group-convolutional neural networks as a flexible architecture to construct symmetry-aware NQS, have opened the path towards simulating systems capable of hosting QSL phases. In this talk, I will present our current efforts in applying NQS methods to a generalized Kitaev-Heisenberg model with applications to the physics of ɑ-RuCl3, a well-known candidate material for the realization of QSL states.</t>
  </si>
  <si>
    <t>Variational circuits in the study of entanglement structures and emergent geometry</t>
  </si>
  <si>
    <t>An interesting application for near-term quantum computing is the study of entanglement phenomena in quantum many-body systems. We propose a promising methodology for that purpose based on the combination of the variational quantum eigensolver and efficient pairwise tomography. First, a quantum circuit is constructed and optimised to represent the ground state of a quantum system, and then pairwise tomography is used to efficiently extract pairwise quantities such as concurrence and mutual information. These quantities are then used to construct complex network representations of the system, which are then analysed with tools from complex network theory. This framework not only provides an novel perspective to the study of many-body entanglement, which has uncovered novel topological properties such as varying entanglement community structures in quantum spin chains, but can also reveal novel results such as emergent phenomena in systems that are not accessible by analytical or classical numerical means. The proposed methodology can also find useful applications in the context of emergent geometry from entanglement in quantum gravity, where the mutual information between parts of a many-body system can be used to define a metric that can be embedded into a smooth manifold.</t>
  </si>
  <si>
    <t>Lactose intolerance</t>
  </si>
  <si>
    <t>https://www.utupub.fi/handle/10024/152405</t>
  </si>
  <si>
    <t>se.manavi@student.sharif.edu</t>
  </si>
  <si>
    <t>Alireza</t>
  </si>
  <si>
    <t>Manavi</t>
  </si>
  <si>
    <t>Sharif University of Technology</t>
  </si>
  <si>
    <t>vighnesh.naik@uni-a.de</t>
  </si>
  <si>
    <t>Vighnesh Dattatraya</t>
  </si>
  <si>
    <t>Naik</t>
  </si>
  <si>
    <t>University of Augsburg, Augsburg</t>
  </si>
  <si>
    <t>fabian.ballar@uni-a.de</t>
  </si>
  <si>
    <t>Fabian</t>
  </si>
  <si>
    <t>Ballar Trigueros</t>
  </si>
  <si>
    <t>University of Augsburg</t>
  </si>
  <si>
    <t>amir.najafgholi@gmail.com</t>
  </si>
  <si>
    <t>Amir</t>
  </si>
  <si>
    <t>Najafgholi</t>
  </si>
  <si>
    <t>eleQtron GmbH, Uni Siegen</t>
  </si>
  <si>
    <t>fadwa_benabdallah@um5.ac.ma</t>
  </si>
  <si>
    <t>Fadwa</t>
  </si>
  <si>
    <t>BENABDALLAH</t>
  </si>
  <si>
    <t>Faculty of Sciences, Mohammed V University in Rabat, Morocco</t>
  </si>
  <si>
    <t>Dynamics of the negativity and geometric quantum discord of a mixed spin-(1/2,1) Heisenberg chain under random telegraph noise.</t>
  </si>
  <si>
    <t xml:space="preserve"> Under both Markovian and non-Markovian regimes, we have investigated the time evolution of the logarithmic negativity and geometric quantum discord of a qubit-qutrit XXX spin chain model. We found that the quantum entanglement termed by logarithmic negativity shows entanglement sudden deaths together with revivals at a specific temperature interval. At high temperatures limit, the scenario of death and revival disappears. The geometric quantum discord evolves alternatively versus time elapsing with damped amplitudes until the system reaches a steady-state. It is demonstrated that the dynamics of entanglement negativity undergo substantial changes by varying temperature, and it is much more fragile against the temperature rather than the geometric quantum discord. It is suggested that the heterodinuclear complex [Ni(dpt)(H2O)Cu(pba)] · 2H2O [pba = 1,3-propylenebis(oxamato) and dpt = bis-(3-aminopropyl)amine], which affords an experimental representative of our considered bipartite qubit-qutrit system that may show remarkable entanglement deaths and revivals at relatively high temperatures and high magnetic field that is comparable with the strength of the exchange interaction J between Cu+2 and Ni+2 ions, i.e., kBT ≈ J and μBB ≈ J.
</t>
  </si>
  <si>
    <t>https://iopscience.iop.org/article/10.1088/1402-4896/ac3c5c/meta</t>
  </si>
  <si>
    <t>felixfrohnert97@gmail.com</t>
  </si>
  <si>
    <t>Felix</t>
  </si>
  <si>
    <t>Frohnert</t>
  </si>
  <si>
    <t>University of Copenhagen</t>
  </si>
  <si>
    <t>200 CHF</t>
  </si>
  <si>
    <t>sabhyata.gupta@icfo.eu</t>
  </si>
  <si>
    <t xml:space="preserve">Sabhyata </t>
  </si>
  <si>
    <t>Gupta</t>
  </si>
  <si>
    <t>Universitat de Barcelona /ICFO</t>
  </si>
  <si>
    <t>Vegetarian</t>
  </si>
  <si>
    <t>a.munozdelasheras@gmail.com</t>
  </si>
  <si>
    <t>Alberto</t>
  </si>
  <si>
    <t>Muñoz de las Heras</t>
  </si>
  <si>
    <t>IFF-CSIC</t>
  </si>
  <si>
    <t>Anyonic Molecules in Atomic Fractional Quantum Hall Liquids: A Quantitative Probe of Fractional Charge and Anyonic Statistics</t>
  </si>
  <si>
    <t xml:space="preserve">We study the quantum dynamics of massive impurities embedded in a strongly interacting, two-dimensional atomic gas driven into the fractional quantum Hall (FQH) regime under the effect of a synthetic magnetic field. For suitable values of the atom-impurity interaction strength, each impurity can capture one or more quasihole excitations of the FQH liquid, forming a bound molecular state with novel physical properties. An effective Hamiltonian for such anyonic molecules is derived within the Born-Oppenheimer approximation, which provides renormalized values for their effective mass, charge, and statistics by combining the finite mass of the impurity with the fractional charge and statistics of the quasiholes. The renormalized mass and charge of a single molecule can be extracted from the cyclotron orbit that it describes as a free particle in a magnetic field. The anyonic statistics introduces a statistical phase between the direct and exchange scattering channels of a pair of indistinguishable colliding molecules and can be measured from the angular position of the interference fringes in the differential
scattering cross section. Implementations of such schemes beyond cold atomic gases are highlighted, in particular, in photonic systems.
</t>
  </si>
  <si>
    <t>https://journals.aps.org/prx/abstract/10.1103/PhysRevX.10.041058</t>
  </si>
  <si>
    <t>mplodzien@icfo.eu</t>
  </si>
  <si>
    <t>Marcin</t>
  </si>
  <si>
    <t>Plodzien</t>
  </si>
  <si>
    <t>ICFO – The Institute of Photonic Sciences</t>
  </si>
  <si>
    <t>Identifying Chern numbers of superconductors from local measurements</t>
  </si>
  <si>
    <t>Fascination in topological materials originates from their remarkable response properties and exotic quasiparticles which can be utilized in quantum technologies. In particular, large-scale efforts are currently focused on realizing topological superconductors and their Majorana excitations. However, determining the topological nature of superconductors with current experimental probes is an outstanding challenge. This shortcoming has become increasingly pressing due to rapidly developing designer platforms which are theorized to display very rich topology and are better accessed by local probes rather than transport experiments. We introduce a robust machine-learning protocol for classifying the topological states of two-dimensional (2D) chiral superconductors and insulators from local density of states (LDOS) data. Since the LDOS can be measured with standard experimental techniques, our protocol overcomes the almost three decades standing problem of dentifying the topology of 2D superconductors with broken time-reversal symmetry.</t>
  </si>
  <si>
    <t>https://arxiv.org/pdf/2112.06777.pdf</t>
  </si>
  <si>
    <t>martin.seltmann@gmail.com</t>
  </si>
  <si>
    <t>Seltmann</t>
  </si>
  <si>
    <t>Bar-Ilan Tel Aviv</t>
  </si>
  <si>
    <t>H.Albot@physik.uni-muenchen.de</t>
  </si>
  <si>
    <t>Albot</t>
  </si>
  <si>
    <t>Héloïse</t>
  </si>
  <si>
    <t>LMU, München</t>
  </si>
  <si>
    <t>120 CHF</t>
  </si>
  <si>
    <t>mattia.moroder@physik.uni-muenchen.de</t>
  </si>
  <si>
    <t>Mattia</t>
  </si>
  <si>
    <t>Moroder</t>
  </si>
  <si>
    <t>Ludwig-Maximilians-Universität München, Faculty of Physics</t>
  </si>
  <si>
    <t>Lexin.Ding@physik.uni-muenchen.de</t>
  </si>
  <si>
    <t>Lexin</t>
  </si>
  <si>
    <t>Ding</t>
  </si>
  <si>
    <t>LMU Munich</t>
  </si>
  <si>
    <t>harturo.jrz@gmail.con</t>
  </si>
  <si>
    <t xml:space="preserve">Luis </t>
  </si>
  <si>
    <t xml:space="preserve">Juarez </t>
  </si>
  <si>
    <t xml:space="preserve">Instituto de Física </t>
  </si>
  <si>
    <t>zakaria_dahbi2@um5.ac.ma</t>
  </si>
  <si>
    <t>Zakaria</t>
  </si>
  <si>
    <t>Dahbi</t>
  </si>
  <si>
    <t>Mohammed V University in Rabat</t>
  </si>
  <si>
    <t>Entangled quantum refrigerator</t>
  </si>
  <si>
    <t xml:space="preserve">Yes, as a PhD student I would need about 200 CHF as financial assistance for travel. This will help covering my flight tickets from Casablanca to Zurich. </t>
  </si>
  <si>
    <t>riccardorossi4@gmail.com</t>
  </si>
  <si>
    <t>Variational dynamics using the Feynman-Kitaev Hamiltonian</t>
  </si>
  <si>
    <t>We propose an hybrid variational quantum algorithm to study the real time dynamics as a ground-state problem. 
The method is based on the original proposal of Feynman and Kitaev to consider time as a quantum degree of freedom.
We apply the algorithm to the study of the dynamics of a transverse field Ising chain with an increasing number of spins and time steps.
Through numerical experiments, we show how the method can be use to evaluate dynamical properties of quantum systems and detect the presence of dynamical quantum phase transitions by measuring Loschmidt echoes.</t>
  </si>
  <si>
    <t>andrea.triscari@epfl.ch</t>
  </si>
  <si>
    <t>mgeiger@mit.edu</t>
  </si>
  <si>
    <t>Mario</t>
  </si>
  <si>
    <t>Geiger</t>
  </si>
  <si>
    <t>anna.schroeder@merckgroup.com</t>
  </si>
  <si>
    <t>Anna</t>
  </si>
  <si>
    <t>Schroeder</t>
  </si>
  <si>
    <t>Merck KGaA / TU Darmstadt</t>
  </si>
  <si>
    <t>zakari.denis@univ-paris-diderot.fr</t>
  </si>
  <si>
    <t>Zakari</t>
  </si>
  <si>
    <t>Denis</t>
  </si>
  <si>
    <t>Université Paris Cité</t>
  </si>
  <si>
    <t>harturo.jrz@gmail.com</t>
  </si>
  <si>
    <t>Luis Arturo</t>
  </si>
  <si>
    <t>Juarez</t>
  </si>
  <si>
    <t>Instituto de Fisica, UNAM</t>
  </si>
  <si>
    <t>elmaouaki.walid@gmail.com</t>
  </si>
  <si>
    <t>Walid</t>
  </si>
  <si>
    <t>El Maouaki</t>
  </si>
  <si>
    <t>University Hassan 2</t>
  </si>
  <si>
    <t>Yes, I need a financial contribution to pay for travel-related expenses. After a quick research I found out that the flight from Agadir Agadir AGA, Morocco to Basel BSL go and back is around 54$</t>
  </si>
  <si>
    <t>pavan_sai_kumar.singavarapu@mailbox.tu-dresden.de</t>
  </si>
  <si>
    <t>Pavan Sai Kumar</t>
  </si>
  <si>
    <t>Singavarapu</t>
  </si>
  <si>
    <t>Technische Universitaet Dresden</t>
  </si>
  <si>
    <t>CHF 500 - CHF 800</t>
  </si>
  <si>
    <t>riccardo@parise.space</t>
  </si>
  <si>
    <t>Parise</t>
  </si>
  <si>
    <t>TU - Berlin, QCC (Quantum Communication and Cryptography)</t>
  </si>
  <si>
    <t>michele.grossi@cern.ch</t>
  </si>
  <si>
    <t>Michele</t>
  </si>
  <si>
    <t>Grossi</t>
  </si>
  <si>
    <t>Quantum integration of elementary particle processes</t>
  </si>
  <si>
    <t xml:space="preserve">Looking at a simple but not trivial scattering processes, we apply a quantum computing algorithm to the problem of integrating elementary-particle cross-sections, showing, for the first time in the context of high-energy physics (HEP), a valid alternative to improve simulation performance of current classical Monte Carlo techniques. This contribution proves not only that elementary scattering processes data can successfully be loaded onto qubits, but also that integrations with a quantum computer are accurate at the per-cent level. </t>
  </si>
  <si>
    <t>https://arxiv.org/abs/2201.01547</t>
  </si>
  <si>
    <t>marjan.macek@fau.de</t>
  </si>
  <si>
    <t>Marjan</t>
  </si>
  <si>
    <t>Macek</t>
  </si>
  <si>
    <t>FAU Erlangen, Germany</t>
  </si>
  <si>
    <t>giulio.gasbarri@gmail.com</t>
  </si>
  <si>
    <t>Giulio</t>
  </si>
  <si>
    <t>Gasbarri</t>
  </si>
  <si>
    <t>Universitat Autonoma de Barcelona</t>
  </si>
  <si>
    <t>250 CHF</t>
  </si>
  <si>
    <t>alakesh.baishya@itp.uni-hannover.de</t>
  </si>
  <si>
    <t>Alakesh</t>
  </si>
  <si>
    <t>Baishya</t>
  </si>
  <si>
    <t>Leibniz University of Hannover, Germany</t>
  </si>
  <si>
    <t>am@andremelo.org</t>
  </si>
  <si>
    <t>André</t>
  </si>
  <si>
    <t>Melo</t>
  </si>
  <si>
    <t>Delft University of Technology</t>
  </si>
  <si>
    <t>Greedy optimization of the geometry of Majorana Josephson junctions</t>
  </si>
  <si>
    <t>Proximitized Josephson junctions in two-dimensional Rashba electron gases are a promising candidate to realize Majorana bound states. Recent work shows that introducing a periodic modulation in the junction geometry leads to an order of magnitude enhancement of the topological gap. However, the question of how to find the optimal geometry remains largely unexplored. Here we develop a greedy optimization approach that relies on perturbation theory to find Josephon junction geometries with large topological gaps. We benchmark our algorithm on a variety of physical scenarios and find that it reliably produces geometries with vastly increased topological gaps over large system parameter ranges. To ensure the resulting geometries are within reach of current fabrication techniques, we incorporate smoothness and minimum feature size constraints. Finally, we observe the resulting geometries are qualitatively insensitive with respect to different starting points and random seeds, which suggests the algorithm finds global maxima.</t>
  </si>
  <si>
    <t>Ordered unitary coupled cluster in an odd-odd nuclei</t>
  </si>
  <si>
    <t xml:space="preserve">
The variational quantum eigensolver is a promising algorithm for near term quantum devices used to compute the spectrum of quantum systems. Designing ansa ̈tze which are expressive enough and still trainable is of primordial importance and an active area of research. We study the ordering of fermionic excitation operators in the unitary coupled clusters ansatz for a 6Li nuclei, which is challenging because of its odd number of proton and neutron. We observe that the ordering of these operators has an significant impact on the convergence and propose to apply them in descending order of magnitude, which has empirically shown to be a strong choice. A layerweise learning scheme is used to reproduce the ground-state and first excited state energy on a simulator with arbitrary accuracy.
Moreover, we confirmed the results on the IBMQ superconducting hardware by using error mitigation techniques and reproduced the exact energy with an error ratio of 3% for the ground state and 0.1% for the first excited state.</t>
  </si>
  <si>
    <t>100.- for the daily transport from Geneva</t>
  </si>
  <si>
    <t>https://indico.cern.ch/event/1100904/contributions/4752163/</t>
  </si>
  <si>
    <t>anubhav.srivastava@icfo.eu</t>
  </si>
  <si>
    <t>Anubhav Kumar</t>
  </si>
  <si>
    <t>Srivastava</t>
  </si>
  <si>
    <t>Institute of Photonic Sciences (ICFO), Spain</t>
  </si>
  <si>
    <t>daniel.borcherding@itp.uni-hannover.de</t>
  </si>
  <si>
    <t>Borcherding</t>
  </si>
  <si>
    <t>Daniel</t>
  </si>
  <si>
    <t>Institute of Theoretical Physics Hannover</t>
  </si>
  <si>
    <t>Software architecture for realizing variational quantum algorithms on trapped-ion quantum computer</t>
  </si>
  <si>
    <t>A promising architecture for scaling up quantum computers based on trapped ions are so called Quantum Charged-Coupled Devices (QCCD). These consist of multiple ion traps, each designed for solving specific tasks, that are connected by transport links.
Here we present a cloud architecture and compiler to efficiently realize variational quantum algorithms on a trapped-ion QCCD architecture.</t>
  </si>
  <si>
    <t>jmkuebler@tue.mpg.de</t>
  </si>
  <si>
    <t>Jonas</t>
  </si>
  <si>
    <t>Kübler</t>
  </si>
  <si>
    <t>Max Planck Institute for Intelligent Systems</t>
  </si>
  <si>
    <t>palaparthy.krishna@mailbox.tu-dresden.de</t>
  </si>
  <si>
    <t xml:space="preserve">Krishna Chaitanya </t>
  </si>
  <si>
    <t>Palaparthy</t>
  </si>
  <si>
    <t>TU Dresden</t>
  </si>
  <si>
    <t>freiter@phys.ethz.ch</t>
  </si>
  <si>
    <t>Reiter</t>
  </si>
  <si>
    <t>Florentin</t>
  </si>
  <si>
    <t>sbuchholz@tue.mpg.de</t>
  </si>
  <si>
    <t>Simon</t>
  </si>
  <si>
    <t>Buchholz</t>
  </si>
  <si>
    <t>MPI for Intelligent Systems</t>
  </si>
  <si>
    <t>cris.tabares.lp@gmail.com</t>
  </si>
  <si>
    <t>Cristian</t>
  </si>
  <si>
    <t>Tabares</t>
  </si>
  <si>
    <t>Instituto de Física Fundamental (IFF-CSIC)</t>
  </si>
  <si>
    <t>Tunable photon-mediated interactions between spin-1 atoms</t>
  </si>
  <si>
    <t xml:space="preserve">Quantum simulators are highly controllable devices that exploit quantum effects to answer questions about another system. They can be built using different platforms, such as ultracold atoms in optical lattices, superconducting circuits or atoms interacting with nanophotonic structures [1]. This last system is particularly interesting because the nanophotonic environment can be tailored to generate exotic photon-mediated interactions between atoms [2], with both dissipative and coherent evolutions, opening the door for the exploration of a wide range of physical models. However, these atoms have been typically considered as two-level systems, which limits the type of models that can be explored [3,4]. Our work considers the full hyperfine structure of the atoms to go beyond this and study effective spin-1 interactions between the quantum emitters, where Raman-assisted transitions allow a mapping to well known models such as the Ising or the XX spin-1 interactions. These results could be interesting both in quantum simulation (where they could be applied to study spin chains or even simulating some lattice gauge theories [5,6]) and quantum computation (as a way to obtain quantum gates between qutrits [7]).
[1] E. Altman et al., PRX Quantum 2, 017003 (2021).
[2] D. E. Chang, J. S. Douglas, A. González-Tudela, C.-L. Hung, and H. J. Kimble, Rev. Mod. Phys. 90, 031002 (2018).
[3] A. González-Tudela, C.-L. Hung, D. E. Chang, J. I. Cirac, and H. J. Kimble, Nature Photonics volume 9, 320–325 (2015).
[4] J. S. Douglas, H. Habibian, C.-L. Hung, A. V. Gorshkov, H. J. Kimble, and D. E. Chang, Nature Photonics 9, 326–331 (2015).
[5] E. Zohar, A. Farace, B. Reznik, and J. I. Cirac, Phys. Rev. A 95, 023604 (2017).
[6] T. Armon, S. Ashkenazi, G. García-Moreno, A. González-Tudela and E. Zohar, Phys. Rev. Lett. 127, 250501 (2021).
[7] Y. Wang, Z. Hu, B. C. Sanders, and S. Kais, Front. Phys., 10 (2020).
</t>
  </si>
  <si>
    <t xml:space="preserve">
Tensor networks provide highly successful ansatze for the ground state of quantum many-body Hamiltonians. Initially introduced in 1D with the Density Matrix Renormalization Group (DMRG), they have been extended to more complex network structures and beyond wavefunctions to thermal ensembles.
As physical models of importance typically display a combination of lattice symmetries and symmetries of elementary term in the Hamiltonian, we show how these two types of symmetry can be independently enforced at the elementary tensor level and how the resulting symmetric tensors allows to construct simple few-parameters wavefunctions. In a second time, we show how to implement both abelian and non-abelian virtual symmetries for any tensor network in a systematic and computationally efficient way, yielding huge gains in terms of memory use, computation time as well as numerical precision.
We illustrate symmetric tensor importance with Projective Entangled Pair States (PEPS) simulation of the Heisenberg spin-1/2 J1-J2 model on the square lattice at finite temperature, where implementing the full SU(2) spin symmetry showed to be crucial to prevent an unphysical symmetry breaking artifact from hiding key physical aspects.</t>
  </si>
  <si>
    <t>https://arxiv.org/abs/2201.02171</t>
  </si>
  <si>
    <t>EPFL LTPN / CERN Openlab</t>
  </si>
  <si>
    <t xml:space="preserve">Classification of Earth Observation images using Quantum Convolutional Neural Networks </t>
  </si>
  <si>
    <t xml:space="preserve">Earth Observation (EO) has experienced promising progress in the modern era via an impressive amount of research on establishing a state-of-the-art Machine Learning (ML) technique to learn a large dataset of un- or partially labeled samples. Meanwhile, the scientific community has also extended the boundary of ML to the quantum system and exploited a new research area, so-called Quantum Machine Learning (QML), in an effort of integrating advantages from both ML and Quantum Computing (QC).  More recently, several papers investigated the application of QML in EO domain, in particular, based on Variational Quantum Circuits (VQCs). But more contributions are still required in depth and various challenges should be tackled, such as large EO image size for the current quantum simulators, trainability of the quantum circuit, etc.
In this work, we explore the application of a quantum multiclass classifier on realistic EO use-cases, using features of a manageable size, extracted from the original images. More specifically, the classifier consists of a quantum analogue of classical Convolutional Neural Networks (CNNs), or so-called Quantum CNNs (QCNNs) which have a form of a hierarchical VQC. We also introduce a hybrid classical-quantum multi-task neural network that performs the reconstruction and classification of images at the same time. The results prove that this hybrid model achieves the multiclass classification task successfully with high accuracy, even comparable to that of the classical classifier, while using fewer parameters. </t>
  </si>
  <si>
    <t>tomasz.szoldra@doctoral.uj.edu.pl</t>
  </si>
  <si>
    <t>Tomasz</t>
  </si>
  <si>
    <t>Szoldra</t>
  </si>
  <si>
    <t>Jagiellonian University in Krakow, Poland</t>
  </si>
  <si>
    <t xml:space="preserve">Applications of Machine Learning in Physics: Unsupervised Detection of Quantum Many-Body Scars and Inference of Attosecond Pulse Parameters </t>
  </si>
  <si>
    <t>We present two examples of (quantum) machine learning models applied to physical problems.
In the first example, we concentrate on highly excited eigenstates of quantum many-body systems which are typically featureless thermal states. Some systems, however, possess a small number of special, low-entanglement eigenstates known as quantum scars. We introduce a quantum-inspired machine learning platform based on a Quantum Variational Autoencoder (QVAE) that detects families of scar states in spectra of many-body systems. Unlike a classical autoencoder, QVAE performs a parametrized unitary operation, allowing us to compress a single eigenstate into a smaller number of qubits. We demonstrate that the autoencoder trained on a scar state is able to detect the whole family of scar states sharing common features with the input state. We identify families of quantum many-body scars in the PXP model beyond the known Z2 and Z3 families and find dynamically decoupled subspaces in the Hilbert space of disordered, interacting spin ladder model.
In the second example, we use classical convolutional neural networks trained on numerically simulated photoelectron momentum distributions to successfully determine parameters of attosecond laser pulses: intensity, frequency, phase and the number of cycles. Our model may serve as a pretrained architecture for further fine-tuning on real-world data from attosecond laboratories.</t>
  </si>
  <si>
    <t>https://arxiv.org/abs/2201.07151</t>
  </si>
  <si>
    <t>x (no hotel)</t>
  </si>
  <si>
    <t>y</t>
  </si>
  <si>
    <t>O</t>
  </si>
  <si>
    <t xml:space="preserve">Total number of external partecipants: </t>
  </si>
  <si>
    <t>Nationality</t>
  </si>
  <si>
    <t>Date of arrival in Lausanne</t>
  </si>
  <si>
    <t>Date of departure</t>
  </si>
  <si>
    <t>I wish to join the conference dinner on Wednesday July 6 evening</t>
  </si>
  <si>
    <t>Title of your talk</t>
  </si>
  <si>
    <t>Gender (as in your passport/documents)</t>
  </si>
  <si>
    <t>Phone Number with international prefix (e.g: +41 XX XXX XX XX)</t>
  </si>
  <si>
    <t>Address</t>
  </si>
  <si>
    <t>Travel solution</t>
  </si>
  <si>
    <t>Bank name</t>
  </si>
  <si>
    <t>Bank Nationality</t>
  </si>
  <si>
    <t>Bank address</t>
  </si>
  <si>
    <t>IBAN Address</t>
  </si>
  <si>
    <t>Bank account number</t>
  </si>
  <si>
    <t>SWIFT code</t>
  </si>
  <si>
    <t>Clearing</t>
  </si>
  <si>
    <t>Additional informations</t>
  </si>
  <si>
    <t>Travel document type</t>
  </si>
  <si>
    <t>Passport/IDCard number</t>
  </si>
  <si>
    <t>Passport/ID card expiration date</t>
  </si>
  <si>
    <t>Flight or Train?</t>
  </si>
  <si>
    <t>Departing Airport or Station</t>
  </si>
  <si>
    <t>Departure day</t>
  </si>
  <si>
    <t>Departure time</t>
  </si>
  <si>
    <t>Return day (flight departure)</t>
  </si>
  <si>
    <t>Return Airport or Station</t>
  </si>
  <si>
    <t>Additional comments</t>
  </si>
  <si>
    <t>Return time (approximate flight departure)</t>
  </si>
  <si>
    <t>Baggage</t>
  </si>
  <si>
    <t>Hotel Preference</t>
  </si>
  <si>
    <t>7/3</t>
  </si>
  <si>
    <t>7/8</t>
  </si>
  <si>
    <t>Department of Materials, University of Oxford, Parks Road, Oxford OX1 3PH
United Kingdom</t>
  </si>
  <si>
    <t>Book ticket myself, EPFL reimburses you (Maximum amount specified in email you received)</t>
  </si>
  <si>
    <t>BARCLAYS</t>
  </si>
  <si>
    <t>United Kingdom</t>
  </si>
  <si>
    <t>54 Cornmarket Street, Oxford OX1 3HB, United Kingdom</t>
  </si>
  <si>
    <t>GB35BUKB20651863435679</t>
  </si>
  <si>
    <t>BUKBGB22</t>
  </si>
  <si>
    <t>In the city center (Agora Swiss Night)</t>
  </si>
  <si>
    <t>German</t>
  </si>
  <si>
    <t>Male</t>
  </si>
  <si>
    <t>+491749850310</t>
  </si>
  <si>
    <t>Universitätsstr. 1, 40225 Düsseldorf</t>
  </si>
  <si>
    <t>EPFL book your tickets</t>
  </si>
  <si>
    <t>ID card</t>
  </si>
  <si>
    <t>L3HJKZW4R</t>
  </si>
  <si>
    <t>Flight</t>
  </si>
  <si>
    <t>Düsseldorf Hbf (train station)</t>
  </si>
  <si>
    <t>Düsseldorf (DUS) airport</t>
  </si>
  <si>
    <t xml:space="preserve">In fact, I would prefer to take the train from Düsseldorf Hbf to Lausann, e.g. the connection starting at 8:47, Düsseldorf Hbf by ICE via Mannheim to Basel and then to Lausanne. For the way back I have to take the plane and would like to take the flight Eurowings EW9749 leaving Genva (GVA) at 20:30. </t>
  </si>
  <si>
    <t>Checked in baggage</t>
  </si>
  <si>
    <t>Near the campus (SwissTech Hotel)</t>
  </si>
  <si>
    <t>7/15</t>
  </si>
  <si>
    <t>129 Franklin Street, Apt 104, Cambridge, MA</t>
  </si>
  <si>
    <t>Bank of America</t>
  </si>
  <si>
    <t>004621883013</t>
  </si>
  <si>
    <t>See below</t>
  </si>
  <si>
    <t>Wire received in foreign currency (includes CHF)
SWIFT code: BOFAUS6S
Bank of America, N.A.
555 California St., San Francisco, CA 94104
Wire received in U.S. dollars (or if you're not sure)
SWIFT code: BOFAUS3N
Bank of America, N.A.
222 Broadway, New York, NY 10038</t>
  </si>
  <si>
    <t>Stephen Richard James Franz</t>
  </si>
  <si>
    <t>British</t>
  </si>
  <si>
    <t>7/6</t>
  </si>
  <si>
    <t>+44 7870593536</t>
  </si>
  <si>
    <t>H.H. Wills Physics Laboratory, School of Physics, University of Bristol, Bristol BS8 1TL, UK</t>
  </si>
  <si>
    <t>Passport</t>
  </si>
  <si>
    <t>Bristol (BRS)</t>
  </si>
  <si>
    <t>Geneva (GVA)</t>
  </si>
  <si>
    <t>Outbound flight: EasyJet 6157, Return flight: EasyJet 6158</t>
  </si>
  <si>
    <t>Hand baggage only</t>
  </si>
  <si>
    <t xml:space="preserve">Juan Felipe </t>
  </si>
  <si>
    <t>Colombian</t>
  </si>
  <si>
    <t>+16478709732</t>
  </si>
  <si>
    <t>717-383 Sorauren Avenue, Toronto, ON, M6R 0A4, Canada</t>
  </si>
  <si>
    <t>AP983691</t>
  </si>
  <si>
    <t>José María Córdova International Airport (MDE)</t>
  </si>
  <si>
    <t>I am flexible regarding the scheduling of the flight</t>
  </si>
  <si>
    <t>Markus Michael</t>
  </si>
  <si>
    <t>Escher Str. 30, 50733 Köln, Germany</t>
  </si>
  <si>
    <t>comdirect – eine Marke der Commerzbank AG</t>
  </si>
  <si>
    <t>Pascalkehre 15, 25451 Quickborn</t>
  </si>
  <si>
    <t>DE56 2004 1155 0289 1307 00</t>
  </si>
  <si>
    <t>289 1307 00</t>
  </si>
  <si>
    <t>COBADEHD055</t>
  </si>
  <si>
    <t xml:space="preserve">Alba </t>
  </si>
  <si>
    <t>Spanish</t>
  </si>
  <si>
    <t>7/5</t>
  </si>
  <si>
    <t>Female</t>
  </si>
  <si>
    <t>+34667826538</t>
  </si>
  <si>
    <t>Plaça Eusebi Güell 1, 08034 Barcelona, Spain</t>
  </si>
  <si>
    <t>XDD598566</t>
  </si>
  <si>
    <t>BCN</t>
  </si>
  <si>
    <t>I found a Vueling flight that matches my requirements: VY6201(July 5th) and VY6202 (July 8th)</t>
  </si>
  <si>
    <t>77 Twilley Street, London, SW18 4NU</t>
  </si>
  <si>
    <t>Natwest</t>
  </si>
  <si>
    <t>British (GBR)</t>
  </si>
  <si>
    <t>22 George Street. Richmond. TW9 1JW, UK</t>
  </si>
  <si>
    <t>GB27NWBK60072011747625</t>
  </si>
  <si>
    <t>NWBKGB2L</t>
  </si>
  <si>
    <t>Opzione 1</t>
  </si>
  <si>
    <t>...</t>
  </si>
  <si>
    <t>Organization</t>
  </si>
  <si>
    <t>Date of arrival  in Lausanne</t>
  </si>
  <si>
    <t>Date of departure in Lausanne</t>
  </si>
  <si>
    <t>Dietary restrictions</t>
  </si>
  <si>
    <t>Physics Institute of the University of Zurich</t>
  </si>
  <si>
    <t>University of Michigan &amp; RIKEN</t>
  </si>
  <si>
    <t>UC Berkeley</t>
  </si>
  <si>
    <t>magaerttner@gmail.com</t>
  </si>
  <si>
    <t>5/7</t>
  </si>
  <si>
    <t>8/7</t>
  </si>
  <si>
    <t>7/9</t>
  </si>
  <si>
    <t xml:space="preserve">keio University </t>
  </si>
  <si>
    <t>Toyota Physical and Chemical Research Institute</t>
  </si>
  <si>
    <t>Argonne National Laboratory &amp; INFN-TIFPA</t>
  </si>
  <si>
    <t>7/4</t>
  </si>
  <si>
    <t>IBM Quantum, IBM Research Zurich</t>
  </si>
  <si>
    <t>6/7</t>
  </si>
  <si>
    <t xml:space="preserve">Thomas </t>
  </si>
  <si>
    <t>O'Brian</t>
  </si>
  <si>
    <t>Google Quantum</t>
  </si>
  <si>
    <t>Google pays</t>
  </si>
  <si>
    <t>TRAINS????</t>
  </si>
  <si>
    <t>Strada Costiera 11, 34151 Trieste (Italy)</t>
  </si>
  <si>
    <t>5/5</t>
  </si>
  <si>
    <t>5/8</t>
  </si>
  <si>
    <t>Banca Intesa SanPaolo</t>
  </si>
  <si>
    <t>Italian</t>
  </si>
  <si>
    <t>Piazza della Repubblica 2, 34122 Trieste (Italy)</t>
  </si>
  <si>
    <t>IT42N030 6902 2331 0000 0012 017</t>
  </si>
  <si>
    <t>Lothariuslaan 82, 1402GN, Bussum, Netherlands</t>
  </si>
  <si>
    <t>7/2</t>
  </si>
  <si>
    <t>ING Bank</t>
  </si>
  <si>
    <t>Netherlands</t>
  </si>
  <si>
    <t>NL26INGB0001127953</t>
  </si>
  <si>
    <t>INGBNL2A</t>
  </si>
  <si>
    <t>Hans-Kopfermann-Straße 1, 85748 Garching bei München, Germany</t>
  </si>
  <si>
    <t>ERSTE BANK HUNGARY ZRT.</t>
  </si>
  <si>
    <t>Hungary</t>
  </si>
  <si>
    <t>Népfürdő u. 24-26., 1138 Budapest, Hungary</t>
  </si>
  <si>
    <t>HU85 1160 0006 0000 0000 9550 9352</t>
  </si>
  <si>
    <t>GIBAHUHB</t>
  </si>
  <si>
    <t>11600006-00000000-95509352</t>
  </si>
  <si>
    <t xml:space="preserve">Christian </t>
  </si>
  <si>
    <t>Alois-Schrott-Straße 8, 6020 Innsbruck, Austria</t>
  </si>
  <si>
    <t>7/10</t>
  </si>
  <si>
    <t>Steiermärkische Sparkasse</t>
  </si>
  <si>
    <t>Austria</t>
  </si>
  <si>
    <t>AT94 2081 5000 0114 5663</t>
  </si>
  <si>
    <t>5336 8644 2508 9842</t>
  </si>
  <si>
    <t>154 W 27th St Rm 4E
New York, New York, USA
10001</t>
  </si>
  <si>
    <t>5/4</t>
  </si>
  <si>
    <t>5/9</t>
  </si>
  <si>
    <t>555 California St San Francisco, CA 94104</t>
  </si>
  <si>
    <t>BOFAUS6S</t>
  </si>
  <si>
    <t>Swiss Francs OK</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</si>
</sst>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dd&quot;/&quot;mm&quot; &quot;"/>
    <numFmt numFmtId="166" formatCode="dd&quot;/&quot;mm&quot;/&quot;yy"/>
    <numFmt numFmtId="167" formatCode="m/d"/>
  </numFmts>
  <fonts count="51">
    <font>
      <sz val="10.0"/>
      <color rgb="FF000000"/>
      <name val="Arial"/>
      <scheme val="minor"/>
    </font>
    <font>
      <color theme="1"/>
      <name val="Arial"/>
      <scheme val="minor"/>
    </font>
    <font>
      <color rgb="FF000000"/>
      <name val="Arial"/>
    </font>
    <font>
      <u/>
      <color rgb="FF0000FF"/>
    </font>
    <font>
      <b/>
      <color rgb="FF104C6C"/>
      <name val="Arial"/>
      <scheme val="minor"/>
    </font>
    <font>
      <sz val="10.0"/>
      <color rgb="FF104C6C"/>
      <name val="Arial"/>
      <scheme val="minor"/>
    </font>
    <font>
      <color rgb="FF104C6C"/>
      <name val="Arial"/>
    </font>
    <font>
      <i/>
      <u/>
      <sz val="10.0"/>
      <color theme="1"/>
      <name val="Arial"/>
      <scheme val="minor"/>
    </font>
    <font>
      <color rgb="FF104C6C"/>
      <name val="Arial"/>
      <scheme val="minor"/>
    </font>
    <font>
      <b/>
      <color theme="1"/>
      <name val="Arial"/>
      <scheme val="minor"/>
    </font>
    <font>
      <i/>
      <u/>
      <sz val="10.0"/>
      <color theme="1"/>
      <name val="Arial"/>
      <scheme val="minor"/>
    </font>
    <font>
      <i/>
      <u/>
      <sz val="10.0"/>
      <color theme="1"/>
      <name val="Arial"/>
      <scheme val="minor"/>
    </font>
    <font>
      <i/>
      <u/>
      <sz val="10.0"/>
      <color rgb="FF000000"/>
      <name val="Arial"/>
    </font>
    <font>
      <b/>
      <sz val="10.0"/>
      <color rgb="FF104C6C"/>
      <name val="Arial"/>
      <scheme val="minor"/>
    </font>
    <font>
      <i/>
      <u/>
      <sz val="10.0"/>
      <color theme="1"/>
      <name val="Arial"/>
      <scheme val="minor"/>
    </font>
    <font>
      <b/>
      <color rgb="FF000000"/>
      <name val="Arial"/>
    </font>
    <font>
      <i/>
      <u/>
      <sz val="10.0"/>
      <color theme="1"/>
      <name val="Arial"/>
      <scheme val="minor"/>
    </font>
    <font>
      <b/>
      <color rgb="FF104C6C"/>
      <name val="Arial"/>
    </font>
    <font>
      <sz val="10.0"/>
      <color theme="1"/>
      <name val="Arial"/>
      <scheme val="minor"/>
    </font>
    <font>
      <sz val="11.0"/>
      <color rgb="FF091439"/>
      <name val="&quot;Helvetica Neue&quot;"/>
    </font>
    <font>
      <u/>
      <color rgb="FF0000FF"/>
    </font>
    <font>
      <color theme="1"/>
      <name val="Arial"/>
    </font>
    <font>
      <b/>
      <color theme="1"/>
      <name val="Arial"/>
    </font>
    <font>
      <u/>
      <color theme="1"/>
      <name val="Arial"/>
      <scheme val="minor"/>
    </font>
    <font>
      <u/>
      <color rgb="FF1155CC"/>
    </font>
    <font>
      <b/>
      <sz val="11.0"/>
      <color rgb="FF091439"/>
      <name val="&quot;Helvetica Neue&quot;"/>
    </font>
    <font>
      <sz val="11.0"/>
      <color rgb="FF000000"/>
      <name val="Inconsolata"/>
    </font>
    <font>
      <color theme="5"/>
      <name val="Arial"/>
      <scheme val="minor"/>
    </font>
    <font>
      <color theme="5"/>
      <name val="Arial"/>
    </font>
    <font>
      <b/>
      <sz val="14.0"/>
      <color theme="1"/>
      <name val="Arial"/>
    </font>
    <font>
      <color rgb="FF000000"/>
      <name val="Roboto"/>
    </font>
    <font>
      <u/>
      <sz val="11.0"/>
      <color rgb="FF091439"/>
      <name val="&quot;Helvetica Neue&quot;"/>
    </font>
    <font>
      <u/>
      <sz val="11.0"/>
      <color rgb="FF091439"/>
      <name val="&quot;Helvetica Neue&quot;"/>
    </font>
    <font>
      <sz val="11.0"/>
      <color rgb="FF316AD6"/>
      <name val="&quot;Helvetica Neue&quot;"/>
    </font>
    <font>
      <u/>
      <sz val="9.0"/>
      <color rgb="FF0000FF"/>
      <name val="Helvetica"/>
    </font>
    <font>
      <color rgb="FFFF0000"/>
      <name val="Arial"/>
      <scheme val="minor"/>
    </font>
    <font>
      <sz val="11.0"/>
      <color rgb="FF1D1C1D"/>
      <name val="Arial"/>
    </font>
    <font>
      <color rgb="FF333333"/>
      <name val="Arial"/>
    </font>
    <font>
      <sz val="12.0"/>
      <color rgb="FF222222"/>
      <name val="Arial"/>
    </font>
    <font>
      <u/>
      <color rgb="FF346BA6"/>
      <name val="Arial"/>
    </font>
    <font>
      <sz val="11.0"/>
      <color rgb="FF808080"/>
      <name val="Calibri"/>
    </font>
    <font>
      <u/>
      <color rgb="FF0000FF"/>
    </font>
    <font>
      <u/>
      <color rgb="FF0000FF"/>
    </font>
    <font>
      <u/>
      <color rgb="FF1155CC"/>
    </font>
    <font>
      <u/>
      <color rgb="FF0000FF"/>
    </font>
    <font>
      <u/>
      <color rgb="FF0000FF"/>
    </font>
    <font>
      <b/>
      <u/>
      <color rgb="FF0000FF"/>
    </font>
    <font>
      <u/>
      <color rgb="FF0000FF"/>
    </font>
    <font>
      <u/>
      <color rgb="FF1155CC"/>
    </font>
    <font>
      <u/>
      <color rgb="FF0000FF"/>
    </font>
    <font>
      <color rgb="FFFF00FF"/>
      <name val="Arial"/>
      <scheme val="minor"/>
    </font>
  </fonts>
  <fills count="17">
    <fill>
      <patternFill patternType="none"/>
    </fill>
    <fill>
      <patternFill patternType="lightGray"/>
    </fill>
    <fill>
      <patternFill patternType="solid">
        <fgColor rgb="FFFFFFFF"/>
        <bgColor rgb="FFFFFFFF"/>
      </patternFill>
    </fill>
    <fill>
      <patternFill patternType="solid">
        <fgColor rgb="FFE6E8E9"/>
        <bgColor rgb="FFE6E8E9"/>
      </patternFill>
    </fill>
    <fill>
      <patternFill patternType="solid">
        <fgColor theme="0"/>
        <bgColor theme="0"/>
      </patternFill>
    </fill>
    <fill>
      <patternFill patternType="solid">
        <fgColor rgb="FFEFEFEF"/>
        <bgColor rgb="FFEFEFEF"/>
      </patternFill>
    </fill>
    <fill>
      <patternFill patternType="solid">
        <fgColor rgb="FFB7E1CD"/>
        <bgColor rgb="FFB7E1CD"/>
      </patternFill>
    </fill>
    <fill>
      <patternFill patternType="solid">
        <fgColor rgb="FFEA9999"/>
        <bgColor rgb="FFEA9999"/>
      </patternFill>
    </fill>
    <fill>
      <patternFill patternType="solid">
        <fgColor theme="6"/>
        <bgColor theme="6"/>
      </patternFill>
    </fill>
    <fill>
      <patternFill patternType="solid">
        <fgColor rgb="FFF8F8F8"/>
        <bgColor rgb="FFF8F8F8"/>
      </patternFill>
    </fill>
    <fill>
      <patternFill patternType="solid">
        <fgColor rgb="FFF1C232"/>
        <bgColor rgb="FFF1C232"/>
      </patternFill>
    </fill>
    <fill>
      <patternFill patternType="solid">
        <fgColor rgb="FFFFD966"/>
        <bgColor rgb="FFFFD966"/>
      </patternFill>
    </fill>
    <fill>
      <patternFill patternType="solid">
        <fgColor rgb="FFFFE599"/>
        <bgColor rgb="FFFFE599"/>
      </patternFill>
    </fill>
    <fill>
      <patternFill patternType="solid">
        <fgColor rgb="FFC27BA0"/>
        <bgColor rgb="FFC27BA0"/>
      </patternFill>
    </fill>
    <fill>
      <patternFill patternType="solid">
        <fgColor rgb="FFB4A7D6"/>
        <bgColor rgb="FFB4A7D6"/>
      </patternFill>
    </fill>
    <fill>
      <patternFill patternType="solid">
        <fgColor rgb="FFA64D79"/>
        <bgColor rgb="FFA64D79"/>
      </patternFill>
    </fill>
    <fill>
      <patternFill patternType="solid">
        <fgColor rgb="FF00FFFF"/>
        <bgColor rgb="FF00FFFF"/>
      </patternFill>
    </fill>
  </fills>
  <borders count="5">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4">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borderId="0" fillId="2" fontId="2" numFmtId="0" xfId="0" applyAlignment="1" applyFill="1" applyFont="1">
      <alignment horizontal="left" readingOrder="0"/>
    </xf>
    <xf borderId="0" fillId="0" fontId="3" numFmtId="0" xfId="0" applyAlignment="1" applyFont="1">
      <alignment readingOrder="0"/>
    </xf>
    <xf borderId="0" fillId="3" fontId="4" numFmtId="0" xfId="0" applyAlignment="1" applyFill="1" applyFont="1">
      <alignment horizontal="center" readingOrder="0"/>
    </xf>
    <xf borderId="0" fillId="0" fontId="1" numFmtId="0" xfId="0" applyAlignment="1" applyFont="1">
      <alignment horizontal="center" readingOrder="0"/>
    </xf>
    <xf borderId="0" fillId="3" fontId="5" numFmtId="0" xfId="0" applyAlignment="1" applyFont="1">
      <alignment readingOrder="0"/>
    </xf>
    <xf borderId="0" fillId="3" fontId="4" numFmtId="20" xfId="0" applyAlignment="1" applyFont="1" applyNumberFormat="1">
      <alignment horizontal="center" readingOrder="0"/>
    </xf>
    <xf borderId="0" fillId="3" fontId="5" numFmtId="0" xfId="0" applyFont="1"/>
    <xf borderId="0" fillId="3" fontId="4" numFmtId="20" xfId="0" applyAlignment="1" applyFont="1" applyNumberFormat="1">
      <alignment horizontal="center"/>
    </xf>
    <xf borderId="0" fillId="3" fontId="5" numFmtId="0" xfId="0" applyAlignment="1" applyFont="1">
      <alignment horizontal="center" readingOrder="0"/>
    </xf>
    <xf borderId="0" fillId="0" fontId="1" numFmtId="0" xfId="0" applyAlignment="1" applyFont="1">
      <alignment horizontal="center"/>
    </xf>
    <xf borderId="0" fillId="3" fontId="5" numFmtId="0" xfId="0" applyAlignment="1" applyFont="1">
      <alignment horizontal="left" readingOrder="0"/>
    </xf>
    <xf borderId="0" fillId="3" fontId="6" numFmtId="0" xfId="0" applyAlignment="1" applyFont="1">
      <alignment horizontal="left" readingOrder="0"/>
    </xf>
    <xf borderId="0" fillId="4" fontId="7" numFmtId="0" xfId="0" applyAlignment="1" applyFill="1" applyFont="1">
      <alignment readingOrder="0"/>
    </xf>
    <xf borderId="0" fillId="4" fontId="4" numFmtId="0" xfId="0" applyAlignment="1" applyFont="1">
      <alignment horizontal="center" readingOrder="0"/>
    </xf>
    <xf borderId="0" fillId="4" fontId="8" numFmtId="0" xfId="0" applyAlignment="1" applyFont="1">
      <alignment horizontal="center" readingOrder="0"/>
    </xf>
    <xf borderId="0" fillId="4" fontId="8" numFmtId="0" xfId="0" applyAlignment="1" applyFont="1">
      <alignment readingOrder="0"/>
    </xf>
    <xf borderId="0" fillId="4" fontId="9" numFmtId="0" xfId="0" applyAlignment="1" applyFont="1">
      <alignment readingOrder="0"/>
    </xf>
    <xf borderId="0" fillId="4" fontId="9" numFmtId="0" xfId="0" applyAlignment="1" applyFont="1">
      <alignment horizontal="center" readingOrder="0"/>
    </xf>
    <xf borderId="0" fillId="4" fontId="9" numFmtId="0" xfId="0" applyFont="1"/>
    <xf borderId="0" fillId="5" fontId="10" numFmtId="0" xfId="0" applyAlignment="1" applyFill="1" applyFont="1">
      <alignment readingOrder="0"/>
    </xf>
    <xf borderId="0" fillId="3" fontId="8" numFmtId="0" xfId="0" applyAlignment="1" applyFont="1">
      <alignment horizontal="center" readingOrder="0"/>
    </xf>
    <xf borderId="0" fillId="3" fontId="8" numFmtId="0" xfId="0" applyAlignment="1" applyFont="1">
      <alignment readingOrder="0"/>
    </xf>
    <xf borderId="0" fillId="5" fontId="9" numFmtId="0" xfId="0" applyAlignment="1" applyFont="1">
      <alignment readingOrder="0"/>
    </xf>
    <xf borderId="0" fillId="5" fontId="9" numFmtId="0" xfId="0" applyAlignment="1" applyFont="1">
      <alignment horizontal="center" readingOrder="0"/>
    </xf>
    <xf borderId="0" fillId="5" fontId="9" numFmtId="0" xfId="0" applyFont="1"/>
    <xf borderId="0" fillId="0" fontId="11" numFmtId="0" xfId="0" applyAlignment="1" applyFont="1">
      <alignment readingOrder="0"/>
    </xf>
    <xf borderId="0" fillId="2" fontId="12" numFmtId="0" xfId="0" applyAlignment="1" applyFont="1">
      <alignment horizontal="left" readingOrder="0"/>
    </xf>
    <xf borderId="0" fillId="3" fontId="13" numFmtId="0" xfId="0" applyAlignment="1" applyFont="1">
      <alignment readingOrder="0"/>
    </xf>
    <xf borderId="0" fillId="0" fontId="14" numFmtId="0" xfId="0" applyFont="1"/>
    <xf borderId="0" fillId="0" fontId="9" numFmtId="0" xfId="0" applyAlignment="1" applyFont="1">
      <alignment readingOrder="0"/>
    </xf>
    <xf borderId="0" fillId="0" fontId="9" numFmtId="0" xfId="0" applyFont="1"/>
    <xf borderId="0" fillId="0" fontId="1" numFmtId="0" xfId="0" applyAlignment="1" applyFont="1">
      <alignment readingOrder="0"/>
    </xf>
    <xf borderId="0" fillId="2" fontId="15" numFmtId="0" xfId="0" applyAlignment="1" applyFont="1">
      <alignment horizontal="left" readingOrder="0"/>
    </xf>
    <xf borderId="0" fillId="5" fontId="16" numFmtId="0" xfId="0" applyFont="1"/>
    <xf borderId="0" fillId="3" fontId="4" numFmtId="0" xfId="0" applyAlignment="1" applyFont="1">
      <alignment horizontal="center"/>
    </xf>
    <xf borderId="0" fillId="5" fontId="1" numFmtId="0" xfId="0" applyAlignment="1" applyFont="1">
      <alignment readingOrder="0"/>
    </xf>
    <xf borderId="0" fillId="5" fontId="1" numFmtId="0" xfId="0" applyAlignment="1" applyFont="1">
      <alignment horizontal="center"/>
    </xf>
    <xf borderId="0" fillId="5" fontId="1" numFmtId="0" xfId="0" applyFont="1"/>
    <xf borderId="0" fillId="4" fontId="5" numFmtId="0" xfId="0" applyAlignment="1" applyFont="1">
      <alignment readingOrder="0"/>
    </xf>
    <xf borderId="0" fillId="3" fontId="17" numFmtId="49" xfId="0" applyAlignment="1" applyFont="1" applyNumberFormat="1">
      <alignment horizontal="center" readingOrder="0"/>
    </xf>
    <xf borderId="0" fillId="0" fontId="18" numFmtId="0" xfId="0" applyAlignment="1" applyFont="1">
      <alignment readingOrder="0"/>
    </xf>
    <xf borderId="0" fillId="3" fontId="6" numFmtId="0" xfId="0" applyAlignment="1" applyFont="1">
      <alignment vertical="bottom"/>
    </xf>
    <xf borderId="0" fillId="3" fontId="5" numFmtId="0" xfId="0" applyAlignment="1" applyFont="1">
      <alignment horizontal="center"/>
    </xf>
    <xf borderId="0" fillId="3" fontId="8" numFmtId="0" xfId="0" applyAlignment="1" applyFont="1">
      <alignment horizontal="center"/>
    </xf>
    <xf borderId="0" fillId="3" fontId="8" numFmtId="0" xfId="0" applyFont="1"/>
    <xf borderId="0" fillId="0" fontId="19" numFmtId="0" xfId="0" applyAlignment="1" applyFont="1">
      <alignment readingOrder="0"/>
    </xf>
    <xf borderId="0" fillId="0" fontId="1" numFmtId="0" xfId="0" applyFont="1"/>
    <xf borderId="0" fillId="0" fontId="1" numFmtId="0" xfId="0" applyAlignment="1" applyFont="1">
      <alignment readingOrder="0"/>
    </xf>
    <xf borderId="0" fillId="0" fontId="1" numFmtId="165" xfId="0" applyAlignment="1" applyFont="1" applyNumberFormat="1">
      <alignment readingOrder="0"/>
    </xf>
    <xf borderId="0" fillId="0" fontId="20" numFmtId="0" xfId="0" applyFont="1"/>
    <xf borderId="0" fillId="0" fontId="21" numFmtId="0" xfId="0" applyAlignment="1" applyFont="1">
      <alignment readingOrder="0" vertical="bottom"/>
    </xf>
    <xf borderId="0" fillId="6" fontId="2" numFmtId="0" xfId="0" applyAlignment="1" applyFill="1" applyFont="1">
      <alignment horizontal="left" readingOrder="0"/>
    </xf>
    <xf borderId="0" fillId="0" fontId="9" numFmtId="0" xfId="0" applyFont="1"/>
    <xf borderId="0" fillId="0" fontId="22" numFmtId="0" xfId="0" applyAlignment="1" applyFont="1">
      <alignment shrinkToFit="0" vertical="bottom" wrapText="0"/>
    </xf>
    <xf borderId="0" fillId="0" fontId="21" numFmtId="0" xfId="0" applyAlignment="1" applyFont="1">
      <alignment shrinkToFit="0" vertical="bottom" wrapText="0"/>
    </xf>
    <xf borderId="0" fillId="0" fontId="9"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0" fillId="0" fontId="1" numFmtId="165" xfId="0" applyFont="1" applyNumberFormat="1"/>
    <xf borderId="0" fillId="0" fontId="25" numFmtId="0" xfId="0" applyAlignment="1" applyFont="1">
      <alignment readingOrder="0"/>
    </xf>
    <xf borderId="0" fillId="0" fontId="9" numFmtId="0" xfId="0" applyAlignment="1" applyFont="1">
      <alignment horizontal="center" readingOrder="0"/>
    </xf>
    <xf borderId="0" fillId="7" fontId="9" numFmtId="0" xfId="0" applyAlignment="1" applyFill="1" applyFont="1">
      <alignment readingOrder="0"/>
    </xf>
    <xf borderId="0" fillId="7" fontId="9" numFmtId="0" xfId="0" applyFont="1"/>
    <xf borderId="0" fillId="0" fontId="9" numFmtId="0" xfId="0" applyAlignment="1" applyFont="1">
      <alignment horizontal="right"/>
    </xf>
    <xf borderId="0" fillId="2" fontId="21" numFmtId="0" xfId="0" applyAlignment="1" applyFont="1">
      <alignment horizontal="left" readingOrder="0"/>
    </xf>
    <xf borderId="0" fillId="7" fontId="26" numFmtId="0" xfId="0" applyFont="1"/>
    <xf borderId="0" fillId="2" fontId="26" numFmtId="0" xfId="0" applyAlignment="1" applyFont="1">
      <alignment horizontal="right"/>
    </xf>
    <xf borderId="0" fillId="0" fontId="1" numFmtId="0" xfId="0" applyAlignment="1" applyFont="1">
      <alignment horizontal="right"/>
    </xf>
    <xf borderId="0" fillId="0" fontId="27" numFmtId="0" xfId="0" applyAlignment="1" applyFont="1">
      <alignment readingOrder="0"/>
    </xf>
    <xf borderId="0" fillId="2" fontId="28" numFmtId="0" xfId="0" applyAlignment="1" applyFont="1">
      <alignment horizontal="left" readingOrder="0"/>
    </xf>
    <xf borderId="0" fillId="4" fontId="1" numFmtId="0" xfId="0" applyAlignment="1" applyFont="1">
      <alignment readingOrder="0"/>
    </xf>
    <xf borderId="0" fillId="8" fontId="1" numFmtId="0" xfId="0" applyAlignment="1" applyFill="1" applyFont="1">
      <alignment readingOrder="0"/>
    </xf>
    <xf borderId="0" fillId="0" fontId="29" numFmtId="0" xfId="0" applyAlignment="1" applyFont="1">
      <alignment readingOrder="0" vertical="bottom"/>
    </xf>
    <xf borderId="0" fillId="0" fontId="21" numFmtId="0" xfId="0" applyAlignment="1" applyFont="1">
      <alignment vertical="bottom"/>
    </xf>
    <xf borderId="1" fillId="0" fontId="21" numFmtId="0" xfId="0" applyAlignment="1" applyBorder="1" applyFont="1">
      <alignment vertical="bottom"/>
    </xf>
    <xf borderId="2" fillId="0" fontId="21" numFmtId="0" xfId="0" applyAlignment="1" applyBorder="1" applyFont="1">
      <alignment readingOrder="0" vertical="bottom"/>
    </xf>
    <xf borderId="3" fillId="0" fontId="21" numFmtId="0" xfId="0" applyAlignment="1" applyBorder="1" applyFont="1">
      <alignment horizontal="right" readingOrder="0" vertical="bottom"/>
    </xf>
    <xf borderId="2" fillId="0" fontId="21"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horizontal="right" readingOrder="0" vertical="bottom"/>
    </xf>
    <xf borderId="3" fillId="0" fontId="21" numFmtId="0" xfId="0" applyAlignment="1" applyBorder="1" applyFont="1">
      <alignment horizontal="right" vertical="bottom"/>
    </xf>
    <xf borderId="2" fillId="0" fontId="22" numFmtId="0" xfId="0" applyAlignment="1" applyBorder="1" applyFont="1">
      <alignment vertical="bottom"/>
    </xf>
    <xf borderId="4" fillId="0" fontId="22" numFmtId="0" xfId="0" applyAlignment="1" applyBorder="1" applyFont="1">
      <alignment readingOrder="0" shrinkToFit="0" vertical="bottom" wrapText="1"/>
    </xf>
    <xf borderId="4" fillId="0" fontId="21" numFmtId="0" xfId="0" applyAlignment="1" applyBorder="1" applyFont="1">
      <alignment vertical="bottom"/>
    </xf>
    <xf borderId="0" fillId="2" fontId="30" numFmtId="0" xfId="0" applyAlignment="1" applyFont="1">
      <alignment readingOrder="0"/>
    </xf>
    <xf borderId="0" fillId="0" fontId="31" numFmtId="0" xfId="0" applyAlignment="1" applyFont="1">
      <alignment readingOrder="0"/>
    </xf>
    <xf borderId="0" fillId="0" fontId="19" numFmtId="0" xfId="0" applyFont="1"/>
    <xf borderId="0" fillId="0" fontId="32" numFmtId="0" xfId="0" applyAlignment="1" applyFont="1">
      <alignment readingOrder="0"/>
    </xf>
    <xf borderId="0" fillId="0" fontId="19" numFmtId="0" xfId="0" applyAlignment="1" applyFont="1">
      <alignment readingOrder="0"/>
    </xf>
    <xf borderId="0" fillId="0" fontId="33" numFmtId="0" xfId="0" applyAlignment="1" applyFont="1">
      <alignment readingOrder="0"/>
    </xf>
    <xf borderId="0" fillId="0" fontId="1" numFmtId="166" xfId="0" applyAlignment="1" applyFont="1" applyNumberFormat="1">
      <alignment readingOrder="0"/>
    </xf>
    <xf borderId="0" fillId="0" fontId="1" numFmtId="166" xfId="0" applyFont="1" applyNumberFormat="1"/>
    <xf borderId="0" fillId="0" fontId="34" numFmtId="0" xfId="0" applyAlignment="1" applyFont="1">
      <alignment readingOrder="0"/>
    </xf>
    <xf borderId="0" fillId="2" fontId="2" numFmtId="166" xfId="0" applyAlignment="1" applyFont="1" applyNumberFormat="1">
      <alignment horizontal="right" readingOrder="0"/>
    </xf>
    <xf borderId="0" fillId="0" fontId="35" numFmtId="0" xfId="0" applyAlignment="1" applyFont="1">
      <alignment readingOrder="0"/>
    </xf>
    <xf borderId="0" fillId="9" fontId="36" numFmtId="0" xfId="0" applyAlignment="1" applyFill="1" applyFont="1">
      <alignment horizontal="left" readingOrder="0"/>
    </xf>
    <xf borderId="0" fillId="0" fontId="37" numFmtId="0" xfId="0" applyAlignment="1" applyFont="1">
      <alignment readingOrder="0"/>
    </xf>
    <xf borderId="0" fillId="2" fontId="38" numFmtId="0" xfId="0" applyAlignment="1" applyFont="1">
      <alignment readingOrder="0"/>
    </xf>
    <xf borderId="0" fillId="2" fontId="39" numFmtId="0" xfId="0" applyAlignment="1" applyFont="1">
      <alignment readingOrder="0"/>
    </xf>
    <xf borderId="0" fillId="0" fontId="40" numFmtId="0" xfId="0" applyAlignment="1" applyFont="1">
      <alignment readingOrder="0"/>
    </xf>
    <xf borderId="0" fillId="8" fontId="1" numFmtId="164" xfId="0" applyAlignment="1" applyFont="1" applyNumberFormat="1">
      <alignment readingOrder="0"/>
    </xf>
    <xf borderId="0" fillId="8" fontId="1" numFmtId="0" xfId="0" applyFont="1"/>
    <xf borderId="0" fillId="8" fontId="9" numFmtId="0" xfId="0" applyAlignment="1" applyFont="1">
      <alignment readingOrder="0"/>
    </xf>
    <xf borderId="0" fillId="8" fontId="41" numFmtId="0" xfId="0" applyAlignment="1" applyFont="1">
      <alignment readingOrder="0"/>
    </xf>
    <xf borderId="0" fillId="10" fontId="1" numFmtId="164" xfId="0" applyAlignment="1" applyFill="1" applyFont="1" applyNumberFormat="1">
      <alignment readingOrder="0"/>
    </xf>
    <xf borderId="0" fillId="10" fontId="1" numFmtId="0" xfId="0" applyAlignment="1" applyFont="1">
      <alignment readingOrder="0"/>
    </xf>
    <xf borderId="0" fillId="10" fontId="42" numFmtId="0" xfId="0" applyAlignment="1" applyFont="1">
      <alignment readingOrder="0"/>
    </xf>
    <xf borderId="0" fillId="10" fontId="1" numFmtId="0" xfId="0" applyFont="1"/>
    <xf borderId="0" fillId="11" fontId="1" numFmtId="164" xfId="0" applyAlignment="1" applyFill="1" applyFont="1" applyNumberFormat="1">
      <alignment readingOrder="0"/>
    </xf>
    <xf borderId="0" fillId="11" fontId="1" numFmtId="0" xfId="0" applyAlignment="1" applyFont="1">
      <alignment readingOrder="0"/>
    </xf>
    <xf borderId="0" fillId="11" fontId="1" numFmtId="0" xfId="0" applyFont="1"/>
    <xf borderId="0" fillId="12" fontId="1" numFmtId="164" xfId="0" applyAlignment="1" applyFill="1" applyFont="1" applyNumberFormat="1">
      <alignment readingOrder="0"/>
    </xf>
    <xf borderId="0" fillId="12" fontId="1" numFmtId="0" xfId="0" applyAlignment="1" applyFont="1">
      <alignment readingOrder="0"/>
    </xf>
    <xf borderId="0" fillId="12" fontId="43" numFmtId="0" xfId="0" applyAlignment="1" applyFont="1">
      <alignment readingOrder="0"/>
    </xf>
    <xf borderId="0" fillId="12" fontId="1" numFmtId="0" xfId="0" applyFont="1"/>
    <xf borderId="0" fillId="0" fontId="44" numFmtId="0" xfId="0" applyAlignment="1" applyFont="1">
      <alignment readingOrder="0"/>
    </xf>
    <xf borderId="0" fillId="13" fontId="1" numFmtId="164" xfId="0" applyAlignment="1" applyFill="1" applyFont="1" applyNumberFormat="1">
      <alignment readingOrder="0"/>
    </xf>
    <xf borderId="0" fillId="13" fontId="1" numFmtId="0" xfId="0" applyAlignment="1" applyFont="1">
      <alignment readingOrder="0"/>
    </xf>
    <xf borderId="0" fillId="13" fontId="1" numFmtId="0" xfId="0" applyFont="1"/>
    <xf borderId="0" fillId="13" fontId="9" numFmtId="0" xfId="0" applyAlignment="1" applyFont="1">
      <alignment readingOrder="0"/>
    </xf>
    <xf borderId="0" fillId="4" fontId="1" numFmtId="164" xfId="0" applyAlignment="1" applyFont="1" applyNumberFormat="1">
      <alignment readingOrder="0"/>
    </xf>
    <xf borderId="0" fillId="4" fontId="1" numFmtId="0" xfId="0" applyFont="1"/>
    <xf borderId="0" fillId="14" fontId="1" numFmtId="164" xfId="0" applyAlignment="1" applyFill="1" applyFont="1" applyNumberFormat="1">
      <alignment readingOrder="0"/>
    </xf>
    <xf borderId="0" fillId="14" fontId="1" numFmtId="0" xfId="0" applyAlignment="1" applyFont="1">
      <alignment readingOrder="0"/>
    </xf>
    <xf borderId="0" fillId="14" fontId="1" numFmtId="0" xfId="0" applyFont="1"/>
    <xf borderId="0" fillId="15" fontId="1" numFmtId="164" xfId="0" applyAlignment="1" applyFill="1" applyFont="1" applyNumberFormat="1">
      <alignment readingOrder="0"/>
    </xf>
    <xf borderId="0" fillId="15" fontId="1" numFmtId="0" xfId="0" applyAlignment="1" applyFont="1">
      <alignment readingOrder="0"/>
    </xf>
    <xf borderId="0" fillId="15" fontId="1" numFmtId="0" xfId="0" applyFont="1"/>
    <xf borderId="0" fillId="15" fontId="45" numFmtId="0" xfId="0" applyAlignment="1" applyFont="1">
      <alignment readingOrder="0"/>
    </xf>
    <xf borderId="0" fillId="7" fontId="9" numFmtId="164" xfId="0" applyAlignment="1" applyFont="1" applyNumberFormat="1">
      <alignment readingOrder="0"/>
    </xf>
    <xf borderId="0" fillId="7" fontId="46" numFmtId="0" xfId="0" applyAlignment="1" applyFont="1">
      <alignment readingOrder="0"/>
    </xf>
    <xf borderId="0" fillId="7" fontId="1" numFmtId="164" xfId="0" applyAlignment="1" applyFont="1" applyNumberFormat="1">
      <alignment readingOrder="0"/>
    </xf>
    <xf borderId="0" fillId="7" fontId="1" numFmtId="0" xfId="0" applyAlignment="1" applyFont="1">
      <alignment readingOrder="0"/>
    </xf>
    <xf borderId="0" fillId="7" fontId="1" numFmtId="0" xfId="0" applyFont="1"/>
    <xf borderId="0" fillId="7" fontId="47" numFmtId="0" xfId="0" applyAlignment="1" applyFont="1">
      <alignment readingOrder="0"/>
    </xf>
    <xf borderId="0" fillId="4" fontId="48" numFmtId="0" xfId="0" applyAlignment="1" applyFont="1">
      <alignment readingOrder="0"/>
    </xf>
    <xf borderId="0" fillId="16" fontId="1" numFmtId="164" xfId="0" applyAlignment="1" applyFill="1" applyFont="1" applyNumberFormat="1">
      <alignment readingOrder="0"/>
    </xf>
    <xf borderId="0" fillId="16" fontId="1" numFmtId="0" xfId="0" applyAlignment="1" applyFont="1">
      <alignment readingOrder="0"/>
    </xf>
    <xf borderId="0" fillId="16" fontId="9" numFmtId="0" xfId="0" applyAlignment="1" applyFont="1">
      <alignment readingOrder="0"/>
    </xf>
    <xf borderId="0" fillId="16" fontId="1" numFmtId="0" xfId="0" applyFont="1"/>
    <xf borderId="0" fillId="4" fontId="49" numFmtId="0" xfId="0" applyAlignment="1" applyFont="1">
      <alignment readingOrder="0"/>
    </xf>
    <xf quotePrefix="1" borderId="0" fillId="0" fontId="1" numFmtId="0" xfId="0" applyAlignment="1" applyFont="1">
      <alignment readingOrder="0"/>
    </xf>
    <xf borderId="0" fillId="0" fontId="50" numFmtId="0" xfId="0" applyAlignment="1" applyFont="1">
      <alignment readingOrder="0"/>
    </xf>
    <xf borderId="0" fillId="0" fontId="1" numFmtId="14" xfId="0" applyAlignment="1" applyFont="1" applyNumberFormat="1">
      <alignment readingOrder="0"/>
    </xf>
    <xf borderId="0" fillId="0" fontId="1" numFmtId="19" xfId="0" applyAlignment="1" applyFont="1" applyNumberFormat="1">
      <alignment readingOrder="0"/>
    </xf>
    <xf borderId="0" fillId="4" fontId="50" numFmtId="0" xfId="0" applyAlignment="1" applyFont="1">
      <alignment readingOrder="0"/>
    </xf>
    <xf borderId="0" fillId="0" fontId="9" numFmtId="164" xfId="0" applyAlignment="1" applyFont="1" applyNumberFormat="1">
      <alignment readingOrder="0"/>
    </xf>
    <xf quotePrefix="1" borderId="0" fillId="0" fontId="9" numFmtId="0" xfId="0" applyAlignment="1" applyFont="1">
      <alignment readingOrder="0"/>
    </xf>
    <xf borderId="0" fillId="0" fontId="1" numFmtId="167" xfId="0" applyAlignment="1" applyFont="1" applyNumberFormat="1">
      <alignment readingOrder="0"/>
    </xf>
  </cellXfs>
  <cellStyles count="1">
    <cellStyle xfId="0" name="Normal" builtinId="0"/>
  </cellStyles>
  <dxfs count="24">
    <dxf>
      <font/>
      <fill>
        <patternFill patternType="solid">
          <fgColor rgb="FFEA9999"/>
          <bgColor rgb="FFEA9999"/>
        </patternFill>
      </fill>
      <border/>
    </dxf>
    <dxf>
      <font/>
      <fill>
        <patternFill patternType="solid">
          <fgColor theme="6"/>
          <bgColor theme="6"/>
        </patternFill>
      </fill>
      <border/>
    </dxf>
    <dxf>
      <font/>
      <fill>
        <patternFill patternType="solid">
          <fgColor theme="4"/>
          <bgColor theme="4"/>
        </patternFill>
      </fill>
      <border/>
    </dxf>
    <dxf>
      <font/>
      <fill>
        <patternFill patternType="solid">
          <fgColor rgb="FFB7E1CD"/>
          <bgColor rgb="FFB7E1CD"/>
        </patternFill>
      </fill>
      <border/>
    </dxf>
    <dxf>
      <font/>
      <fill>
        <patternFill patternType="solid">
          <fgColor theme="8"/>
          <bgColor theme="8"/>
        </patternFill>
      </fill>
      <border/>
    </dxf>
    <dxf>
      <font/>
      <fill>
        <patternFill patternType="solid">
          <fgColor rgb="FFE6E8E9"/>
          <bgColor rgb="FFE6E8E9"/>
        </patternFill>
      </fill>
      <border/>
    </dxf>
    <dxf>
      <font/>
      <fill>
        <patternFill patternType="solid">
          <fgColor rgb="FFFF0000"/>
          <bgColor rgb="FFFF0000"/>
        </patternFill>
      </fill>
      <border/>
    </dxf>
    <dxf>
      <font/>
      <fill>
        <patternFill patternType="solid">
          <fgColor rgb="FFFCE8B2"/>
          <bgColor rgb="FFFCE8B2"/>
        </patternFill>
      </fill>
      <border/>
    </dxf>
    <dxf>
      <font/>
      <fill>
        <patternFill patternType="solid">
          <fgColor rgb="FFFCE5CD"/>
          <bgColor rgb="FFFCE5CD"/>
        </patternFill>
      </fill>
      <border/>
    </dxf>
    <dxf>
      <font/>
      <fill>
        <patternFill patternType="solid">
          <fgColor rgb="FFD9EAD3"/>
          <bgColor rgb="FFD9EAD3"/>
        </patternFill>
      </fill>
      <border/>
    </dxf>
    <dxf>
      <font>
        <color rgb="FF0B8043"/>
      </font>
      <fill>
        <patternFill patternType="none"/>
      </fill>
      <border/>
    </dxf>
    <dxf>
      <font>
        <color rgb="FFC53929"/>
      </font>
      <fill>
        <patternFill patternType="none"/>
      </fill>
      <border/>
    </dxf>
    <dxf>
      <font/>
      <fill>
        <patternFill patternType="solid">
          <fgColor rgb="FF6D9EEB"/>
          <bgColor rgb="FF6D9EEB"/>
        </patternFill>
      </fill>
      <border/>
    </dxf>
    <dxf>
      <font/>
      <fill>
        <patternFill patternType="solid">
          <fgColor rgb="FFDD7E6B"/>
          <bgColor rgb="FFDD7E6B"/>
        </patternFill>
      </fill>
      <border/>
    </dxf>
    <dxf>
      <font/>
      <fill>
        <patternFill patternType="solid">
          <fgColor rgb="FFD5A6BD"/>
          <bgColor rgb="FFD5A6BD"/>
        </patternFill>
      </fill>
      <border/>
    </dxf>
    <dxf>
      <font/>
      <fill>
        <patternFill patternType="solid">
          <fgColor rgb="FFF4C7C3"/>
          <bgColor rgb="FFF4C7C3"/>
        </patternFill>
      </fill>
      <border/>
    </dxf>
    <dxf>
      <font/>
      <fill>
        <patternFill patternType="solid">
          <fgColor rgb="FF4285F4"/>
          <bgColor rgb="FF4285F4"/>
        </patternFill>
      </fill>
      <border/>
    </dxf>
    <dxf>
      <font/>
      <fill>
        <patternFill patternType="solid">
          <fgColor rgb="FF34A853"/>
          <bgColor rgb="FF34A853"/>
        </patternFill>
      </fill>
      <border/>
    </dxf>
    <dxf>
      <font/>
      <fill>
        <patternFill patternType="solid">
          <fgColor theme="9"/>
          <bgColor theme="9"/>
        </patternFill>
      </fill>
      <border/>
    </dxf>
    <dxf>
      <font/>
      <fill>
        <patternFill patternType="solid">
          <fgColor rgb="FFFF00FF"/>
          <bgColor rgb="FFFF00FF"/>
        </patternFill>
      </fill>
      <border/>
    </dxf>
    <dxf>
      <font/>
      <fill>
        <patternFill patternType="solid">
          <fgColor rgb="FFFF9900"/>
          <bgColor rgb="FFFF9900"/>
        </patternFill>
      </fill>
      <border/>
    </dxf>
    <dxf>
      <font/>
      <fill>
        <patternFill patternType="solid">
          <fgColor rgb="FF00FF00"/>
          <bgColor rgb="FF00FF00"/>
        </patternFill>
      </fill>
      <border/>
    </dxf>
    <dxf>
      <font/>
      <fill>
        <patternFill patternType="solid">
          <fgColor rgb="FFB7B7B7"/>
          <bgColor rgb="FFB7B7B7"/>
        </patternFill>
      </fill>
      <border/>
    </dxf>
    <dxf>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2206.04663"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hyperlink" Target="about:blank" TargetMode="External"/><Relationship Id="rId10" Type="http://schemas.openxmlformats.org/officeDocument/2006/relationships/hyperlink" Target="about:blank" TargetMode="External"/><Relationship Id="rId13" Type="http://schemas.openxmlformats.org/officeDocument/2006/relationships/hyperlink" Target="mailto:Tom.Vieijra@ugent.be" TargetMode="External"/><Relationship Id="rId12" Type="http://schemas.openxmlformats.org/officeDocument/2006/relationships/hyperlink" Target="about:blank" TargetMode="External"/><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5" Type="http://schemas.openxmlformats.org/officeDocument/2006/relationships/hyperlink" Target="https://lukin.physics.harvard.edu/people/mikhail-lukin" TargetMode="External"/><Relationship Id="rId14" Type="http://schemas.openxmlformats.org/officeDocument/2006/relationships/hyperlink" Target="about:blank" TargetMode="External"/><Relationship Id="rId16" Type="http://schemas.openxmlformats.org/officeDocument/2006/relationships/drawing" Target="../drawings/drawing10.xml"/><Relationship Id="rId5" Type="http://schemas.openxmlformats.org/officeDocument/2006/relationships/hyperlink" Target="about:blank" TargetMode="External"/><Relationship Id="rId6" Type="http://schemas.openxmlformats.org/officeDocument/2006/relationships/hyperlink" Target="about:blank" TargetMode="External"/><Relationship Id="rId7" Type="http://schemas.openxmlformats.org/officeDocument/2006/relationships/hyperlink" Target="about:blank" TargetMode="External"/><Relationship Id="rId8" Type="http://schemas.openxmlformats.org/officeDocument/2006/relationships/hyperlink" Target="about:blank"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0" Type="http://schemas.openxmlformats.org/officeDocument/2006/relationships/hyperlink" Target="https://arxiv.org/abs/2201.07151" TargetMode="External"/><Relationship Id="rId11" Type="http://schemas.openxmlformats.org/officeDocument/2006/relationships/hyperlink" Target="https://arxiv.org/abs/2201.12330" TargetMode="External"/><Relationship Id="rId22" Type="http://schemas.openxmlformats.org/officeDocument/2006/relationships/vmlDrawing" Target="../drawings/vmlDrawing1.vml"/><Relationship Id="rId10" Type="http://schemas.openxmlformats.org/officeDocument/2006/relationships/hyperlink" Target="https://arxiv.org/pdf/2109.08132.pdf" TargetMode="External"/><Relationship Id="rId21" Type="http://schemas.openxmlformats.org/officeDocument/2006/relationships/drawing" Target="../drawings/drawing12.xml"/><Relationship Id="rId13" Type="http://schemas.openxmlformats.org/officeDocument/2006/relationships/hyperlink" Target="https://www.utupub.fi/handle/10024/152405" TargetMode="External"/><Relationship Id="rId12" Type="http://schemas.openxmlformats.org/officeDocument/2006/relationships/hyperlink" Target="https://journals.aps.org/prresearch/abstract/10.1103/PhysRevResearch.4.L012010" TargetMode="External"/><Relationship Id="rId1" Type="http://schemas.openxmlformats.org/officeDocument/2006/relationships/comments" Target="../comments1.xml"/><Relationship Id="rId2" Type="http://schemas.openxmlformats.org/officeDocument/2006/relationships/hyperlink" Target="https://journals.aps.org/prxquantum/abstract/10.1103/PRXQuantum.3.010324" TargetMode="External"/><Relationship Id="rId3" Type="http://schemas.openxmlformats.org/officeDocument/2006/relationships/hyperlink" Target="https://arxiv.org/abs/2201.08194" TargetMode="External"/><Relationship Id="rId4" Type="http://schemas.openxmlformats.org/officeDocument/2006/relationships/hyperlink" Target="https://arxiv.org/abs/2112.09021" TargetMode="External"/><Relationship Id="rId9" Type="http://schemas.openxmlformats.org/officeDocument/2006/relationships/hyperlink" Target="https://arxiv.org/abs/2109.13776" TargetMode="External"/><Relationship Id="rId15" Type="http://schemas.openxmlformats.org/officeDocument/2006/relationships/hyperlink" Target="https://journals.aps.org/prx/abstract/10.1103/PhysRevX.10.041058" TargetMode="External"/><Relationship Id="rId14" Type="http://schemas.openxmlformats.org/officeDocument/2006/relationships/hyperlink" Target="https://iopscience.iop.org/article/10.1088/1402-4896/ac3c5c/meta" TargetMode="External"/><Relationship Id="rId17" Type="http://schemas.openxmlformats.org/officeDocument/2006/relationships/hyperlink" Target="https://arxiv.org/abs/2201.01547" TargetMode="External"/><Relationship Id="rId16" Type="http://schemas.openxmlformats.org/officeDocument/2006/relationships/hyperlink" Target="https://arxiv.org/pdf/2112.06777.pdf" TargetMode="External"/><Relationship Id="rId5" Type="http://schemas.openxmlformats.org/officeDocument/2006/relationships/hyperlink" Target="https://iopscience.iop.org/article/10.1088/1367-2630/ac2cb3/meta" TargetMode="External"/><Relationship Id="rId19" Type="http://schemas.openxmlformats.org/officeDocument/2006/relationships/hyperlink" Target="https://arxiv.org/abs/2201.02171" TargetMode="External"/><Relationship Id="rId6" Type="http://schemas.openxmlformats.org/officeDocument/2006/relationships/hyperlink" Target="https://arxiv.org/abs/2112.00543" TargetMode="External"/><Relationship Id="rId18" Type="http://schemas.openxmlformats.org/officeDocument/2006/relationships/hyperlink" Target="https://indico.cern.ch/event/1100904/contributions/4752163/" TargetMode="External"/><Relationship Id="rId7" Type="http://schemas.openxmlformats.org/officeDocument/2006/relationships/hyperlink" Target="https://quantum-journal.org/papers/q-2021-03-29-422/" TargetMode="External"/><Relationship Id="rId8" Type="http://schemas.openxmlformats.org/officeDocument/2006/relationships/hyperlink" Target="https://doi.org/10.1103/PhysRevResearch.3.043209" TargetMode="External"/></Relationships>
</file>

<file path=xl/worksheets/_rels/sheet13.xml.rels><?xml version="1.0" encoding="UTF-8" standalone="yes"?><Relationships xmlns="http://schemas.openxmlformats.org/package/2006/relationships"><Relationship Id="rId11" Type="http://schemas.openxmlformats.org/officeDocument/2006/relationships/hyperlink" Target="https://arxiv.org/abs/2109.13776" TargetMode="External"/><Relationship Id="rId10" Type="http://schemas.openxmlformats.org/officeDocument/2006/relationships/hyperlink" Target="https://arxiv.org/abs/2112.00543" TargetMode="External"/><Relationship Id="rId13" Type="http://schemas.openxmlformats.org/officeDocument/2006/relationships/hyperlink" Target="https://arxiv.org/abs/2201.12330" TargetMode="External"/><Relationship Id="rId12" Type="http://schemas.openxmlformats.org/officeDocument/2006/relationships/hyperlink" Target="https://arxiv.org/pdf/2109.08132.pdf" TargetMode="External"/><Relationship Id="rId1" Type="http://schemas.openxmlformats.org/officeDocument/2006/relationships/comments" Target="../comments2.xml"/><Relationship Id="rId2" Type="http://schemas.openxmlformats.org/officeDocument/2006/relationships/hyperlink" Target="https://journals.aps.org/prxquantum/abstract/10.1103/PRXQuantum.3.010324" TargetMode="External"/><Relationship Id="rId3" Type="http://schemas.openxmlformats.org/officeDocument/2006/relationships/hyperlink" Target="https://arxiv.org/abs/2112.09021" TargetMode="External"/><Relationship Id="rId4" Type="http://schemas.openxmlformats.org/officeDocument/2006/relationships/hyperlink" Target="https://doi.org/10.1103/PhysRevResearch.3.043209" TargetMode="External"/><Relationship Id="rId9" Type="http://schemas.openxmlformats.org/officeDocument/2006/relationships/hyperlink" Target="https://quantum-journal.org/papers/q-2021-03-29-422/" TargetMode="External"/><Relationship Id="rId15" Type="http://schemas.openxmlformats.org/officeDocument/2006/relationships/vmlDrawing" Target="../drawings/vmlDrawing2.vml"/><Relationship Id="rId14" Type="http://schemas.openxmlformats.org/officeDocument/2006/relationships/drawing" Target="../drawings/drawing13.xml"/><Relationship Id="rId5" Type="http://schemas.openxmlformats.org/officeDocument/2006/relationships/hyperlink" Target="https://journals.aps.org/prresearch/abstract/10.1103/PhysRevResearch.4.L012010" TargetMode="External"/><Relationship Id="rId6" Type="http://schemas.openxmlformats.org/officeDocument/2006/relationships/hyperlink" Target="https://www.utupub.fi/handle/10024/152405" TargetMode="External"/><Relationship Id="rId7" Type="http://schemas.openxmlformats.org/officeDocument/2006/relationships/hyperlink" Target="https://arxiv.org/abs/2201.08194" TargetMode="External"/><Relationship Id="rId8" Type="http://schemas.openxmlformats.org/officeDocument/2006/relationships/hyperlink" Target="https://iopscience.iop.org/article/10.1088/1367-2630/ac2cb3/meta"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about:blank" TargetMode="External"/><Relationship Id="rId10" Type="http://schemas.openxmlformats.org/officeDocument/2006/relationships/hyperlink" Target="about:blank" TargetMode="External"/><Relationship Id="rId13" Type="http://schemas.openxmlformats.org/officeDocument/2006/relationships/hyperlink" Target="about:blank" TargetMode="External"/><Relationship Id="rId12" Type="http://schemas.openxmlformats.org/officeDocument/2006/relationships/hyperlink" Target="mailto:Tom.Vieijra@ugent.be" TargetMode="External"/><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5" Type="http://schemas.openxmlformats.org/officeDocument/2006/relationships/hyperlink" Target="about:blank" TargetMode="External"/><Relationship Id="rId14" Type="http://schemas.openxmlformats.org/officeDocument/2006/relationships/hyperlink" Target="about:blank" TargetMode="External"/><Relationship Id="rId17" Type="http://schemas.openxmlformats.org/officeDocument/2006/relationships/drawing" Target="../drawings/drawing5.xml"/><Relationship Id="rId16" Type="http://schemas.openxmlformats.org/officeDocument/2006/relationships/hyperlink" Target="about:blank" TargetMode="External"/><Relationship Id="rId5" Type="http://schemas.openxmlformats.org/officeDocument/2006/relationships/hyperlink" Target="about:blank" TargetMode="External"/><Relationship Id="rId6" Type="http://schemas.openxmlformats.org/officeDocument/2006/relationships/hyperlink" Target="about:blank" TargetMode="External"/><Relationship Id="rId7" Type="http://schemas.openxmlformats.org/officeDocument/2006/relationships/hyperlink" Target="about:blank" TargetMode="External"/><Relationship Id="rId8" Type="http://schemas.openxmlformats.org/officeDocument/2006/relationships/hyperlink" Target="about:blank"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1" Type="http://schemas.openxmlformats.org/officeDocument/2006/relationships/hyperlink" Target="about:blank" TargetMode="External"/><Relationship Id="rId10" Type="http://schemas.openxmlformats.org/officeDocument/2006/relationships/hyperlink" Target="about:blank" TargetMode="External"/><Relationship Id="rId13" Type="http://schemas.openxmlformats.org/officeDocument/2006/relationships/drawing" Target="../drawings/drawing9.xml"/><Relationship Id="rId12" Type="http://schemas.openxmlformats.org/officeDocument/2006/relationships/hyperlink" Target="about:blank" TargetMode="External"/><Relationship Id="rId1" Type="http://schemas.openxmlformats.org/officeDocument/2006/relationships/hyperlink" Target="about:blank" TargetMode="External"/><Relationship Id="rId2" Type="http://schemas.openxmlformats.org/officeDocument/2006/relationships/hyperlink" Target="about:blank" TargetMode="External"/><Relationship Id="rId3"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5" Type="http://schemas.openxmlformats.org/officeDocument/2006/relationships/hyperlink" Target="about:blank" TargetMode="External"/><Relationship Id="rId6" Type="http://schemas.openxmlformats.org/officeDocument/2006/relationships/hyperlink" Target="about:blank" TargetMode="External"/><Relationship Id="rId7" Type="http://schemas.openxmlformats.org/officeDocument/2006/relationships/hyperlink" Target="about:blank" TargetMode="External"/><Relationship Id="rId8" Type="http://schemas.openxmlformats.org/officeDocument/2006/relationships/hyperlink" Target="about:bla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18.88"/>
    <col customWidth="1" min="4" max="4" width="12.63"/>
    <col customWidth="1" min="5" max="5" width="32.5"/>
    <col customWidth="1" min="6" max="6" width="137.38"/>
    <col customWidth="1" min="7" max="12" width="18.88"/>
  </cols>
  <sheetData>
    <row r="1">
      <c r="A1" s="1" t="s">
        <v>0</v>
      </c>
      <c r="B1" s="2" t="s">
        <v>1</v>
      </c>
      <c r="C1" s="2" t="s">
        <v>2</v>
      </c>
      <c r="D1" s="2" t="s">
        <v>3</v>
      </c>
      <c r="E1" s="1" t="s">
        <v>4</v>
      </c>
      <c r="F1" s="1" t="s">
        <v>5</v>
      </c>
    </row>
    <row r="2">
      <c r="A2" s="3">
        <v>44724.93921565972</v>
      </c>
      <c r="E2" s="2" t="s">
        <v>6</v>
      </c>
    </row>
    <row r="3">
      <c r="A3" s="3">
        <v>44724.950557777775</v>
      </c>
      <c r="D3" s="4"/>
      <c r="E3" s="2" t="s">
        <v>7</v>
      </c>
      <c r="F3" s="2" t="s">
        <v>8</v>
      </c>
    </row>
    <row r="4">
      <c r="A4" s="3">
        <v>44725.347682604166</v>
      </c>
      <c r="B4" s="2" t="s">
        <v>9</v>
      </c>
      <c r="C4" s="2" t="s">
        <v>10</v>
      </c>
      <c r="D4" s="2" t="s">
        <v>11</v>
      </c>
      <c r="E4" s="2" t="s">
        <v>12</v>
      </c>
      <c r="F4" s="2" t="s">
        <v>13</v>
      </c>
    </row>
    <row r="5">
      <c r="A5" s="3">
        <v>44725.38449027778</v>
      </c>
      <c r="B5" s="2" t="s">
        <v>14</v>
      </c>
      <c r="C5" s="5" t="s">
        <v>15</v>
      </c>
      <c r="D5" s="2" t="s">
        <v>16</v>
      </c>
      <c r="E5" s="2" t="s">
        <v>17</v>
      </c>
      <c r="F5" s="2" t="s">
        <v>18</v>
      </c>
    </row>
    <row r="6">
      <c r="A6" s="3">
        <v>44725.425350474536</v>
      </c>
      <c r="B6" s="2" t="s">
        <v>19</v>
      </c>
      <c r="C6" s="2" t="s">
        <v>20</v>
      </c>
      <c r="D6" s="2" t="s">
        <v>21</v>
      </c>
      <c r="E6" s="2" t="s">
        <v>22</v>
      </c>
      <c r="F6" s="2" t="s">
        <v>23</v>
      </c>
    </row>
    <row r="7">
      <c r="A7" s="3">
        <v>44725.581609456014</v>
      </c>
      <c r="B7" s="2" t="s">
        <v>24</v>
      </c>
      <c r="C7" s="2" t="s">
        <v>25</v>
      </c>
      <c r="D7" s="2" t="s">
        <v>26</v>
      </c>
      <c r="E7" s="2" t="s">
        <v>27</v>
      </c>
      <c r="F7" s="2" t="s">
        <v>28</v>
      </c>
    </row>
    <row r="8">
      <c r="A8" s="3">
        <v>44725.70238609954</v>
      </c>
      <c r="B8" s="2" t="s">
        <v>29</v>
      </c>
      <c r="C8" s="2" t="s">
        <v>30</v>
      </c>
      <c r="D8" s="2" t="s">
        <v>31</v>
      </c>
      <c r="E8" s="2" t="s">
        <v>32</v>
      </c>
      <c r="F8" s="2" t="s">
        <v>33</v>
      </c>
    </row>
    <row r="9">
      <c r="A9" s="3">
        <v>44726.30474799768</v>
      </c>
      <c r="B9" s="2" t="s">
        <v>34</v>
      </c>
      <c r="C9" s="2" t="s">
        <v>35</v>
      </c>
      <c r="D9" s="2" t="s">
        <v>36</v>
      </c>
      <c r="E9" s="2" t="s">
        <v>37</v>
      </c>
    </row>
    <row r="10">
      <c r="A10" s="3">
        <v>44726.43798828704</v>
      </c>
      <c r="B10" s="2" t="s">
        <v>38</v>
      </c>
      <c r="C10" s="2" t="s">
        <v>39</v>
      </c>
      <c r="D10" s="2" t="s">
        <v>40</v>
      </c>
      <c r="E10" s="2" t="s">
        <v>41</v>
      </c>
      <c r="F10" s="2" t="s">
        <v>42</v>
      </c>
    </row>
    <row r="11">
      <c r="A11" s="3">
        <v>44726.726594594904</v>
      </c>
      <c r="B11" s="2" t="s">
        <v>43</v>
      </c>
      <c r="C11" s="2" t="s">
        <v>44</v>
      </c>
      <c r="D11" s="2" t="s">
        <v>45</v>
      </c>
      <c r="E11" s="2" t="s">
        <v>46</v>
      </c>
      <c r="F11" s="2" t="s">
        <v>47</v>
      </c>
    </row>
    <row r="12">
      <c r="A12" s="3">
        <v>44727.42727248842</v>
      </c>
      <c r="B12" s="2" t="s">
        <v>48</v>
      </c>
      <c r="C12" s="2" t="s">
        <v>49</v>
      </c>
      <c r="D12" s="2" t="s">
        <v>50</v>
      </c>
      <c r="E12" s="2" t="s">
        <v>51</v>
      </c>
      <c r="F12" s="2" t="s">
        <v>52</v>
      </c>
    </row>
    <row r="13">
      <c r="A13" s="3">
        <v>44727.51719706018</v>
      </c>
      <c r="B13" s="2" t="s">
        <v>14</v>
      </c>
      <c r="C13" s="2" t="s">
        <v>53</v>
      </c>
      <c r="D13" s="2" t="s">
        <v>54</v>
      </c>
      <c r="E13" s="2" t="s">
        <v>55</v>
      </c>
      <c r="F13" s="2" t="s">
        <v>56</v>
      </c>
    </row>
    <row r="14">
      <c r="A14" s="3">
        <v>44727.51721701389</v>
      </c>
      <c r="B14" s="2" t="s">
        <v>57</v>
      </c>
      <c r="C14" s="2" t="s">
        <v>58</v>
      </c>
      <c r="D14" s="2" t="s">
        <v>59</v>
      </c>
      <c r="E14" s="2" t="s">
        <v>60</v>
      </c>
      <c r="F14" s="2" t="s">
        <v>61</v>
      </c>
    </row>
    <row r="15">
      <c r="A15" s="3">
        <v>44727.71043577546</v>
      </c>
      <c r="B15" s="2" t="s">
        <v>62</v>
      </c>
      <c r="C15" s="2" t="s">
        <v>63</v>
      </c>
      <c r="D15" s="2" t="s">
        <v>64</v>
      </c>
      <c r="E15" s="2" t="s">
        <v>65</v>
      </c>
      <c r="F15" s="2" t="s">
        <v>66</v>
      </c>
    </row>
    <row r="16">
      <c r="A16" s="3">
        <v>44727.898433599534</v>
      </c>
      <c r="B16" s="2" t="s">
        <v>67</v>
      </c>
      <c r="C16" s="2" t="s">
        <v>68</v>
      </c>
      <c r="D16" s="2" t="s">
        <v>69</v>
      </c>
      <c r="E16" s="2" t="s">
        <v>70</v>
      </c>
    </row>
    <row r="17">
      <c r="A17" s="3">
        <v>44728.239570254635</v>
      </c>
      <c r="B17" s="2" t="s">
        <v>71</v>
      </c>
      <c r="C17" s="2" t="s">
        <v>72</v>
      </c>
      <c r="D17" s="2" t="s">
        <v>73</v>
      </c>
      <c r="E17" s="2" t="s">
        <v>74</v>
      </c>
      <c r="F17" s="2" t="s">
        <v>75</v>
      </c>
    </row>
    <row r="18">
      <c r="A18" s="3">
        <v>44728.73513872686</v>
      </c>
      <c r="B18" s="2" t="s">
        <v>76</v>
      </c>
      <c r="C18" s="2" t="s">
        <v>77</v>
      </c>
      <c r="D18" s="2" t="s">
        <v>78</v>
      </c>
      <c r="E18" s="2" t="s">
        <v>79</v>
      </c>
      <c r="F18" s="2" t="s">
        <v>80</v>
      </c>
    </row>
    <row r="19">
      <c r="A19" s="3">
        <v>44730.839778634254</v>
      </c>
      <c r="B19" s="2" t="s">
        <v>81</v>
      </c>
      <c r="C19" s="2" t="s">
        <v>77</v>
      </c>
      <c r="D19" s="2" t="s">
        <v>82</v>
      </c>
      <c r="E19" s="2" t="s">
        <v>83</v>
      </c>
      <c r="F19" s="2" t="s">
        <v>84</v>
      </c>
    </row>
    <row r="20">
      <c r="A20" s="3">
        <v>44731.25615033565</v>
      </c>
      <c r="B20" s="2" t="s">
        <v>85</v>
      </c>
      <c r="C20" s="2" t="s">
        <v>86</v>
      </c>
      <c r="D20" s="2" t="s">
        <v>87</v>
      </c>
      <c r="E20" s="2" t="s">
        <v>88</v>
      </c>
      <c r="F20" s="2" t="s">
        <v>89</v>
      </c>
    </row>
    <row r="21">
      <c r="A21" s="3">
        <v>44731.551737870366</v>
      </c>
      <c r="B21" s="2" t="s">
        <v>90</v>
      </c>
      <c r="C21" s="2" t="s">
        <v>91</v>
      </c>
      <c r="D21" s="2" t="s">
        <v>92</v>
      </c>
      <c r="E21" s="2" t="s">
        <v>93</v>
      </c>
      <c r="F21" s="2" t="s">
        <v>94</v>
      </c>
    </row>
    <row r="22">
      <c r="A22" s="3">
        <v>44732.69913136574</v>
      </c>
      <c r="B22" s="2" t="s">
        <v>95</v>
      </c>
      <c r="C22" s="2" t="s">
        <v>96</v>
      </c>
      <c r="D22" s="2" t="s">
        <v>97</v>
      </c>
      <c r="E22" s="2" t="s">
        <v>98</v>
      </c>
      <c r="F22" s="2" t="s">
        <v>99</v>
      </c>
    </row>
    <row r="23">
      <c r="A23" s="3">
        <v>44733.31544947917</v>
      </c>
      <c r="B23" s="2" t="s">
        <v>100</v>
      </c>
      <c r="C23" s="2" t="s">
        <v>101</v>
      </c>
      <c r="D23" s="2" t="s">
        <v>102</v>
      </c>
      <c r="E23" s="2" t="s">
        <v>103</v>
      </c>
      <c r="F23" s="2" t="s">
        <v>104</v>
      </c>
    </row>
    <row r="24">
      <c r="A24" s="3">
        <v>44733.60621931713</v>
      </c>
      <c r="B24" s="2" t="s">
        <v>14</v>
      </c>
      <c r="C24" s="2" t="s">
        <v>105</v>
      </c>
      <c r="D24" s="2" t="s">
        <v>54</v>
      </c>
      <c r="E24" s="2" t="s">
        <v>106</v>
      </c>
      <c r="F24" s="2" t="s">
        <v>107</v>
      </c>
    </row>
    <row r="25">
      <c r="A25" s="3">
        <v>44733.749130543976</v>
      </c>
      <c r="B25" s="2" t="s">
        <v>108</v>
      </c>
      <c r="C25" s="2" t="s">
        <v>109</v>
      </c>
      <c r="D25" s="2" t="s">
        <v>110</v>
      </c>
      <c r="E25" s="2" t="s">
        <v>111</v>
      </c>
      <c r="F25" s="2" t="s">
        <v>112</v>
      </c>
    </row>
    <row r="26">
      <c r="A26" s="3">
        <v>44734.41827559027</v>
      </c>
      <c r="B26" s="2" t="s">
        <v>113</v>
      </c>
      <c r="C26" s="2" t="s">
        <v>114</v>
      </c>
      <c r="D26" s="2" t="s">
        <v>115</v>
      </c>
      <c r="E26" s="2" t="s">
        <v>116</v>
      </c>
    </row>
    <row r="27">
      <c r="A27" s="3">
        <v>44736.28195561343</v>
      </c>
      <c r="B27" s="2" t="s">
        <v>117</v>
      </c>
      <c r="C27" s="2" t="s">
        <v>118</v>
      </c>
      <c r="D27" s="2" t="s">
        <v>119</v>
      </c>
      <c r="E27" s="2" t="s">
        <v>120</v>
      </c>
    </row>
    <row r="28">
      <c r="A28" s="3">
        <v>44739.74431040509</v>
      </c>
      <c r="B28" s="2" t="s">
        <v>121</v>
      </c>
      <c r="C28" s="2" t="s">
        <v>122</v>
      </c>
      <c r="D28" s="2" t="s">
        <v>123</v>
      </c>
      <c r="E28" s="2" t="s">
        <v>124</v>
      </c>
      <c r="F28" s="2" t="s">
        <v>125</v>
      </c>
    </row>
    <row r="29">
      <c r="A29" s="3">
        <v>44740.39981478009</v>
      </c>
      <c r="B29" s="2" t="s">
        <v>126</v>
      </c>
      <c r="C29" s="2" t="s">
        <v>127</v>
      </c>
      <c r="D29" s="2" t="s">
        <v>128</v>
      </c>
      <c r="E29" s="2" t="s">
        <v>129</v>
      </c>
      <c r="F29" s="2" t="s">
        <v>130</v>
      </c>
    </row>
    <row r="30">
      <c r="A30" s="3">
        <v>44741.451002118054</v>
      </c>
      <c r="B30" s="2" t="s">
        <v>131</v>
      </c>
      <c r="C30" s="2" t="s">
        <v>132</v>
      </c>
      <c r="D30" s="2" t="s">
        <v>133</v>
      </c>
      <c r="E30" s="2" t="s">
        <v>134</v>
      </c>
      <c r="F30" s="6" t="s">
        <v>135</v>
      </c>
    </row>
    <row r="31">
      <c r="A31" s="3">
        <v>44742.60102472222</v>
      </c>
      <c r="B31" s="2" t="s">
        <v>136</v>
      </c>
      <c r="C31" s="2" t="s">
        <v>137</v>
      </c>
      <c r="D31" s="2" t="s">
        <v>138</v>
      </c>
      <c r="E31" s="2" t="s">
        <v>139</v>
      </c>
      <c r="F31" s="2" t="s">
        <v>140</v>
      </c>
    </row>
  </sheetData>
  <hyperlinks>
    <hyperlink r:id="rId1" ref="F30"/>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63"/>
    <col customWidth="1" min="2" max="2" width="49.25"/>
    <col customWidth="1" min="3" max="5" width="10.38"/>
    <col customWidth="1" min="6" max="6" width="15.13"/>
    <col customWidth="1" min="7" max="7" width="7.5"/>
    <col customWidth="1" min="8" max="8" width="8.63"/>
    <col customWidth="1" min="9" max="9" width="10.13"/>
    <col customWidth="1" min="10" max="10" width="9.63"/>
    <col customWidth="1" min="12" max="12" width="10.75"/>
    <col customWidth="1" min="13" max="13" width="7.88"/>
    <col customWidth="1" min="14" max="14" width="9.38"/>
    <col customWidth="1" min="15" max="15" width="8.63"/>
    <col customWidth="1" min="16" max="16" width="47.88"/>
    <col customWidth="1" min="17" max="17" width="22.25"/>
  </cols>
  <sheetData>
    <row r="1">
      <c r="A1" s="34" t="s">
        <v>144</v>
      </c>
      <c r="B1" s="34" t="s">
        <v>496</v>
      </c>
      <c r="C1" s="34" t="s">
        <v>497</v>
      </c>
      <c r="D1" s="34" t="s">
        <v>249</v>
      </c>
      <c r="E1" s="34" t="s">
        <v>498</v>
      </c>
      <c r="F1" s="34" t="s">
        <v>499</v>
      </c>
      <c r="G1" s="34" t="s">
        <v>500</v>
      </c>
      <c r="H1" s="34" t="s">
        <v>501</v>
      </c>
      <c r="I1" s="65" t="s">
        <v>502</v>
      </c>
      <c r="J1" s="34" t="s">
        <v>503</v>
      </c>
      <c r="K1" s="2" t="s">
        <v>504</v>
      </c>
      <c r="L1" s="34" t="s">
        <v>505</v>
      </c>
      <c r="M1" s="34" t="s">
        <v>506</v>
      </c>
      <c r="N1" s="34" t="s">
        <v>507</v>
      </c>
      <c r="O1" s="34" t="s">
        <v>508</v>
      </c>
      <c r="P1" s="34" t="s">
        <v>509</v>
      </c>
      <c r="Q1" s="34" t="s">
        <v>510</v>
      </c>
      <c r="R1" s="34" t="s">
        <v>511</v>
      </c>
    </row>
    <row r="2">
      <c r="A2" s="2" t="s">
        <v>187</v>
      </c>
      <c r="B2" s="90" t="s">
        <v>512</v>
      </c>
      <c r="C2" s="2" t="s">
        <v>258</v>
      </c>
      <c r="D2" s="2" t="s">
        <v>258</v>
      </c>
      <c r="E2" s="2"/>
      <c r="F2" s="2" t="s">
        <v>513</v>
      </c>
      <c r="G2" s="2" t="s">
        <v>514</v>
      </c>
      <c r="H2" s="2" t="s">
        <v>257</v>
      </c>
      <c r="I2" s="8" t="s">
        <v>389</v>
      </c>
      <c r="J2" s="95">
        <v>44614.0</v>
      </c>
      <c r="K2" s="96"/>
      <c r="L2" s="2" t="s">
        <v>515</v>
      </c>
      <c r="M2" s="2" t="s">
        <v>516</v>
      </c>
      <c r="N2" s="2" t="s">
        <v>517</v>
      </c>
    </row>
    <row r="3">
      <c r="A3" s="2" t="s">
        <v>518</v>
      </c>
      <c r="B3" s="92" t="s">
        <v>262</v>
      </c>
      <c r="C3" s="2" t="s">
        <v>258</v>
      </c>
      <c r="D3" s="2"/>
      <c r="E3" s="2" t="s">
        <v>519</v>
      </c>
      <c r="F3" s="2" t="s">
        <v>520</v>
      </c>
      <c r="G3" s="2" t="s">
        <v>514</v>
      </c>
      <c r="H3" s="2" t="s">
        <v>151</v>
      </c>
      <c r="I3" s="8" t="s">
        <v>386</v>
      </c>
      <c r="J3" s="95">
        <v>44614.0</v>
      </c>
      <c r="K3" s="95">
        <v>44654.0</v>
      </c>
      <c r="L3" s="2" t="s">
        <v>515</v>
      </c>
      <c r="M3" s="2" t="s">
        <v>516</v>
      </c>
      <c r="N3" s="2" t="s">
        <v>521</v>
      </c>
    </row>
    <row r="4">
      <c r="A4" s="2" t="s">
        <v>522</v>
      </c>
      <c r="B4" s="92" t="s">
        <v>495</v>
      </c>
      <c r="C4" s="2" t="s">
        <v>258</v>
      </c>
      <c r="D4" s="2" t="s">
        <v>258</v>
      </c>
      <c r="E4" s="2" t="s">
        <v>523</v>
      </c>
      <c r="F4" s="1"/>
      <c r="G4" s="2" t="s">
        <v>514</v>
      </c>
      <c r="H4" s="2" t="s">
        <v>151</v>
      </c>
      <c r="I4" s="8" t="s">
        <v>389</v>
      </c>
      <c r="J4" s="95">
        <v>44624.0</v>
      </c>
      <c r="K4" s="96"/>
      <c r="L4" s="2" t="s">
        <v>515</v>
      </c>
      <c r="M4" s="2" t="s">
        <v>524</v>
      </c>
      <c r="N4" s="2" t="s">
        <v>525</v>
      </c>
      <c r="Q4" s="2" t="s">
        <v>526</v>
      </c>
    </row>
    <row r="5">
      <c r="A5" s="2" t="s">
        <v>527</v>
      </c>
      <c r="B5" s="92" t="s">
        <v>271</v>
      </c>
      <c r="C5" s="2" t="s">
        <v>258</v>
      </c>
      <c r="D5" s="2" t="s">
        <v>258</v>
      </c>
      <c r="E5" s="2"/>
      <c r="F5" s="2" t="s">
        <v>528</v>
      </c>
      <c r="G5" s="2" t="s">
        <v>514</v>
      </c>
      <c r="H5" s="1"/>
      <c r="I5" s="8" t="s">
        <v>389</v>
      </c>
      <c r="J5" s="95">
        <v>44654.0</v>
      </c>
      <c r="K5" s="96"/>
      <c r="L5" s="2" t="s">
        <v>515</v>
      </c>
      <c r="M5" s="2" t="s">
        <v>516</v>
      </c>
      <c r="N5" s="2" t="s">
        <v>521</v>
      </c>
    </row>
    <row r="6">
      <c r="A6" s="2" t="s">
        <v>529</v>
      </c>
      <c r="B6" s="92" t="s">
        <v>530</v>
      </c>
      <c r="C6" s="2" t="s">
        <v>258</v>
      </c>
      <c r="D6" s="2" t="s">
        <v>258</v>
      </c>
      <c r="F6" s="1"/>
      <c r="G6" s="2" t="s">
        <v>514</v>
      </c>
      <c r="H6" s="1"/>
      <c r="I6" s="8" t="s">
        <v>386</v>
      </c>
      <c r="J6" s="95">
        <v>44684.0</v>
      </c>
      <c r="K6" s="96"/>
      <c r="L6" s="2" t="s">
        <v>515</v>
      </c>
      <c r="M6" s="2" t="s">
        <v>516</v>
      </c>
      <c r="N6" s="2" t="s">
        <v>521</v>
      </c>
    </row>
    <row r="7">
      <c r="A7" s="2" t="s">
        <v>531</v>
      </c>
      <c r="B7" s="2" t="s">
        <v>532</v>
      </c>
      <c r="C7" s="2" t="s">
        <v>258</v>
      </c>
      <c r="D7" s="2"/>
      <c r="F7" s="1"/>
      <c r="G7" s="2" t="s">
        <v>514</v>
      </c>
      <c r="H7" s="1"/>
      <c r="I7" s="8" t="s">
        <v>386</v>
      </c>
      <c r="J7" s="95">
        <v>44684.0</v>
      </c>
      <c r="K7" s="96"/>
      <c r="L7" s="2" t="s">
        <v>515</v>
      </c>
      <c r="M7" s="2" t="s">
        <v>516</v>
      </c>
      <c r="N7" s="2" t="s">
        <v>521</v>
      </c>
    </row>
    <row r="8">
      <c r="A8" s="2" t="s">
        <v>206</v>
      </c>
      <c r="B8" s="2" t="s">
        <v>40</v>
      </c>
      <c r="C8" s="2" t="s">
        <v>258</v>
      </c>
      <c r="D8" s="2"/>
      <c r="F8" s="1"/>
      <c r="G8" s="1"/>
      <c r="H8" s="1"/>
      <c r="I8" s="8" t="s">
        <v>386</v>
      </c>
      <c r="J8" s="95">
        <v>44684.0</v>
      </c>
      <c r="K8" s="96"/>
      <c r="L8" s="2" t="s">
        <v>515</v>
      </c>
      <c r="M8" s="2" t="s">
        <v>516</v>
      </c>
      <c r="N8" s="2" t="s">
        <v>521</v>
      </c>
      <c r="AK8" s="2" t="s">
        <v>486</v>
      </c>
    </row>
    <row r="9">
      <c r="A9" s="2" t="s">
        <v>533</v>
      </c>
      <c r="B9" s="2" t="s">
        <v>534</v>
      </c>
      <c r="C9" s="2" t="s">
        <v>258</v>
      </c>
      <c r="D9" s="2"/>
      <c r="F9" s="2" t="s">
        <v>535</v>
      </c>
      <c r="G9" s="2" t="s">
        <v>176</v>
      </c>
      <c r="H9" s="2" t="s">
        <v>151</v>
      </c>
      <c r="I9" s="8" t="s">
        <v>389</v>
      </c>
      <c r="J9" s="95">
        <v>44633.0</v>
      </c>
      <c r="K9" s="96"/>
      <c r="L9" s="2" t="s">
        <v>515</v>
      </c>
      <c r="M9" s="2" t="s">
        <v>516</v>
      </c>
      <c r="N9" s="2" t="s">
        <v>521</v>
      </c>
    </row>
    <row r="10">
      <c r="A10" s="2" t="s">
        <v>536</v>
      </c>
      <c r="B10" s="92" t="s">
        <v>326</v>
      </c>
      <c r="C10" s="2" t="s">
        <v>258</v>
      </c>
      <c r="D10" s="2"/>
      <c r="F10" s="1"/>
      <c r="G10" s="2" t="s">
        <v>176</v>
      </c>
      <c r="H10" s="1"/>
      <c r="I10" s="8" t="s">
        <v>386</v>
      </c>
      <c r="J10" s="95">
        <v>44618.0</v>
      </c>
      <c r="K10" s="96"/>
      <c r="L10" s="2" t="s">
        <v>515</v>
      </c>
      <c r="M10" s="2" t="s">
        <v>537</v>
      </c>
      <c r="N10" s="2" t="s">
        <v>521</v>
      </c>
      <c r="O10" s="2" t="s">
        <v>538</v>
      </c>
    </row>
    <row r="11">
      <c r="A11" s="4" t="s">
        <v>539</v>
      </c>
      <c r="B11" s="92" t="s">
        <v>298</v>
      </c>
      <c r="C11" s="2" t="s">
        <v>258</v>
      </c>
      <c r="D11" s="2"/>
      <c r="E11" s="4"/>
      <c r="F11" s="1"/>
      <c r="G11" s="2" t="s">
        <v>514</v>
      </c>
      <c r="H11" s="1"/>
      <c r="I11" s="14"/>
      <c r="J11" s="95">
        <v>44624.0</v>
      </c>
      <c r="K11" s="96"/>
      <c r="L11" s="2" t="s">
        <v>515</v>
      </c>
      <c r="M11" s="2" t="s">
        <v>537</v>
      </c>
      <c r="N11" s="2" t="s">
        <v>540</v>
      </c>
    </row>
    <row r="12">
      <c r="A12" s="2" t="s">
        <v>200</v>
      </c>
      <c r="B12" s="90" t="s">
        <v>541</v>
      </c>
      <c r="C12" s="2" t="s">
        <v>258</v>
      </c>
      <c r="D12" s="2"/>
      <c r="F12" s="1"/>
      <c r="G12" s="2" t="s">
        <v>514</v>
      </c>
      <c r="H12" s="1"/>
      <c r="I12" s="8" t="s">
        <v>386</v>
      </c>
      <c r="J12" s="95">
        <v>44684.0</v>
      </c>
      <c r="K12" s="96"/>
      <c r="L12" s="2" t="s">
        <v>515</v>
      </c>
      <c r="M12" s="2" t="s">
        <v>537</v>
      </c>
      <c r="N12" s="2" t="s">
        <v>540</v>
      </c>
    </row>
    <row r="13">
      <c r="A13" s="2" t="s">
        <v>542</v>
      </c>
      <c r="B13" s="2" t="s">
        <v>16</v>
      </c>
      <c r="C13" s="2" t="s">
        <v>258</v>
      </c>
      <c r="D13" s="2"/>
      <c r="F13" s="1"/>
      <c r="G13" s="2" t="s">
        <v>514</v>
      </c>
      <c r="H13" s="1"/>
      <c r="I13" s="8" t="s">
        <v>386</v>
      </c>
      <c r="J13" s="95">
        <v>44684.0</v>
      </c>
      <c r="K13" s="96"/>
      <c r="L13" s="2" t="s">
        <v>515</v>
      </c>
      <c r="M13" s="2" t="s">
        <v>537</v>
      </c>
      <c r="N13" s="2" t="s">
        <v>521</v>
      </c>
    </row>
    <row r="14">
      <c r="A14" s="2" t="s">
        <v>543</v>
      </c>
      <c r="B14" s="92" t="s">
        <v>306</v>
      </c>
      <c r="C14" s="2" t="s">
        <v>258</v>
      </c>
      <c r="D14" s="2"/>
      <c r="E14" s="2"/>
      <c r="F14" s="2" t="s">
        <v>520</v>
      </c>
      <c r="G14" s="2" t="s">
        <v>514</v>
      </c>
      <c r="H14" s="1"/>
      <c r="I14" s="8" t="s">
        <v>389</v>
      </c>
      <c r="J14" s="95" t="s">
        <v>544</v>
      </c>
      <c r="K14" s="96"/>
      <c r="L14" s="2" t="s">
        <v>515</v>
      </c>
      <c r="M14" s="2" t="s">
        <v>537</v>
      </c>
      <c r="N14" s="2" t="s">
        <v>521</v>
      </c>
    </row>
    <row r="15">
      <c r="A15" s="2" t="s">
        <v>195</v>
      </c>
      <c r="B15" s="92" t="s">
        <v>309</v>
      </c>
      <c r="C15" s="2" t="s">
        <v>258</v>
      </c>
      <c r="D15" s="2"/>
      <c r="F15" s="1"/>
      <c r="G15" s="2" t="s">
        <v>176</v>
      </c>
      <c r="H15" s="1"/>
      <c r="I15" s="8" t="s">
        <v>386</v>
      </c>
      <c r="J15" s="95">
        <v>44715.0</v>
      </c>
      <c r="K15" s="96"/>
      <c r="L15" s="2" t="s">
        <v>515</v>
      </c>
      <c r="M15" s="2" t="s">
        <v>537</v>
      </c>
      <c r="N15" s="2" t="s">
        <v>517</v>
      </c>
    </row>
    <row r="16">
      <c r="A16" s="2" t="s">
        <v>545</v>
      </c>
      <c r="B16" s="92" t="s">
        <v>311</v>
      </c>
      <c r="C16" s="2" t="s">
        <v>258</v>
      </c>
      <c r="D16" s="2"/>
      <c r="F16" s="1"/>
      <c r="G16" s="2" t="s">
        <v>176</v>
      </c>
      <c r="H16" s="1"/>
      <c r="I16" s="8" t="s">
        <v>389</v>
      </c>
      <c r="J16" s="95">
        <v>44633.0</v>
      </c>
      <c r="K16" s="96"/>
      <c r="L16" s="2" t="s">
        <v>515</v>
      </c>
      <c r="M16" s="2" t="s">
        <v>537</v>
      </c>
      <c r="N16" s="2" t="s">
        <v>521</v>
      </c>
    </row>
    <row r="17">
      <c r="A17" s="2" t="s">
        <v>546</v>
      </c>
      <c r="B17" s="92" t="s">
        <v>313</v>
      </c>
      <c r="C17" s="2" t="s">
        <v>258</v>
      </c>
      <c r="D17" s="2"/>
      <c r="F17" s="1"/>
      <c r="G17" s="2" t="s">
        <v>176</v>
      </c>
      <c r="H17" s="2" t="s">
        <v>257</v>
      </c>
      <c r="I17" s="8" t="s">
        <v>389</v>
      </c>
      <c r="J17" s="95">
        <v>44634.0</v>
      </c>
      <c r="K17" s="96"/>
      <c r="L17" s="2" t="s">
        <v>515</v>
      </c>
      <c r="M17" s="2" t="s">
        <v>537</v>
      </c>
      <c r="N17" s="2" t="s">
        <v>521</v>
      </c>
    </row>
    <row r="18">
      <c r="A18" s="2" t="s">
        <v>547</v>
      </c>
      <c r="B18" s="97" t="s">
        <v>316</v>
      </c>
      <c r="C18" s="2" t="s">
        <v>258</v>
      </c>
      <c r="D18" s="2"/>
      <c r="E18" s="2"/>
      <c r="F18" s="2" t="s">
        <v>528</v>
      </c>
      <c r="G18" s="2" t="s">
        <v>514</v>
      </c>
      <c r="H18" s="2" t="s">
        <v>257</v>
      </c>
      <c r="I18" s="8" t="s">
        <v>386</v>
      </c>
      <c r="J18" s="95">
        <v>44614.0</v>
      </c>
      <c r="K18" s="96"/>
      <c r="L18" s="2" t="s">
        <v>515</v>
      </c>
      <c r="M18" s="2" t="s">
        <v>548</v>
      </c>
      <c r="N18" s="2" t="s">
        <v>521</v>
      </c>
    </row>
    <row r="19">
      <c r="A19" s="2" t="s">
        <v>35</v>
      </c>
      <c r="B19" s="2" t="s">
        <v>320</v>
      </c>
      <c r="C19" s="2" t="s">
        <v>258</v>
      </c>
      <c r="D19" s="2"/>
      <c r="E19" s="2"/>
      <c r="F19" s="2" t="s">
        <v>513</v>
      </c>
      <c r="G19" s="2" t="s">
        <v>514</v>
      </c>
      <c r="H19" s="1"/>
      <c r="I19" s="8" t="s">
        <v>386</v>
      </c>
      <c r="J19" s="98">
        <v>44623.0</v>
      </c>
      <c r="K19" s="95"/>
      <c r="L19" s="2" t="s">
        <v>515</v>
      </c>
      <c r="M19" s="2" t="s">
        <v>548</v>
      </c>
      <c r="N19" s="2" t="s">
        <v>540</v>
      </c>
      <c r="O19" s="2" t="s">
        <v>549</v>
      </c>
    </row>
    <row r="20">
      <c r="A20" s="2" t="s">
        <v>550</v>
      </c>
      <c r="B20" s="2" t="s">
        <v>92</v>
      </c>
      <c r="C20" s="2" t="s">
        <v>258</v>
      </c>
      <c r="D20" s="2"/>
      <c r="E20" s="2"/>
      <c r="F20" s="1"/>
      <c r="G20" s="2" t="s">
        <v>176</v>
      </c>
      <c r="H20" s="1"/>
      <c r="I20" s="8" t="s">
        <v>389</v>
      </c>
      <c r="J20" s="95">
        <v>44626.0</v>
      </c>
      <c r="K20" s="95">
        <v>44634.0</v>
      </c>
      <c r="L20" s="2" t="s">
        <v>515</v>
      </c>
      <c r="M20" s="2" t="s">
        <v>516</v>
      </c>
      <c r="N20" s="2" t="s">
        <v>521</v>
      </c>
    </row>
    <row r="21">
      <c r="A21" s="2" t="s">
        <v>551</v>
      </c>
      <c r="B21" s="2" t="s">
        <v>323</v>
      </c>
      <c r="C21" s="2" t="s">
        <v>258</v>
      </c>
      <c r="D21" s="2"/>
      <c r="F21" s="1"/>
      <c r="G21" s="2" t="s">
        <v>514</v>
      </c>
      <c r="H21" s="1"/>
      <c r="I21" s="8" t="s">
        <v>389</v>
      </c>
      <c r="J21" s="95">
        <v>44635.0</v>
      </c>
      <c r="K21" s="96"/>
      <c r="L21" s="2" t="s">
        <v>515</v>
      </c>
      <c r="M21" s="2" t="s">
        <v>537</v>
      </c>
      <c r="N21" s="2" t="s">
        <v>517</v>
      </c>
    </row>
    <row r="22">
      <c r="A22" s="2" t="s">
        <v>552</v>
      </c>
      <c r="B22" s="5" t="s">
        <v>115</v>
      </c>
      <c r="C22" s="2" t="s">
        <v>258</v>
      </c>
      <c r="D22" s="2"/>
      <c r="F22" s="1"/>
      <c r="G22" s="2" t="s">
        <v>176</v>
      </c>
      <c r="H22" s="2" t="s">
        <v>257</v>
      </c>
      <c r="I22" s="8" t="s">
        <v>389</v>
      </c>
      <c r="J22" s="95">
        <v>44634.0</v>
      </c>
      <c r="K22" s="96"/>
      <c r="L22" s="2" t="s">
        <v>515</v>
      </c>
      <c r="M22" s="2" t="s">
        <v>516</v>
      </c>
      <c r="N22" s="2" t="s">
        <v>521</v>
      </c>
      <c r="Q22" s="2"/>
    </row>
    <row r="23">
      <c r="A23" s="4" t="s">
        <v>553</v>
      </c>
      <c r="B23" s="2" t="s">
        <v>69</v>
      </c>
      <c r="C23" s="2" t="s">
        <v>258</v>
      </c>
      <c r="D23" s="2"/>
      <c r="E23" s="2" t="s">
        <v>519</v>
      </c>
      <c r="F23" s="2" t="s">
        <v>520</v>
      </c>
      <c r="G23" s="1"/>
      <c r="H23" s="2" t="s">
        <v>151</v>
      </c>
      <c r="I23" s="8" t="s">
        <v>389</v>
      </c>
      <c r="J23" s="95">
        <v>44614.0</v>
      </c>
      <c r="K23" s="95">
        <v>44623.0</v>
      </c>
      <c r="L23" s="2" t="s">
        <v>515</v>
      </c>
      <c r="M23" s="2" t="s">
        <v>516</v>
      </c>
      <c r="N23" s="2" t="s">
        <v>517</v>
      </c>
    </row>
    <row r="24">
      <c r="A24" s="2" t="s">
        <v>554</v>
      </c>
      <c r="B24" s="2" t="s">
        <v>555</v>
      </c>
      <c r="C24" s="2" t="s">
        <v>258</v>
      </c>
      <c r="D24" s="2"/>
      <c r="F24" s="2" t="s">
        <v>528</v>
      </c>
      <c r="G24" s="2" t="s">
        <v>514</v>
      </c>
      <c r="H24" s="1"/>
      <c r="I24" s="8" t="s">
        <v>389</v>
      </c>
      <c r="J24" s="95">
        <v>44634.0</v>
      </c>
      <c r="K24" s="96"/>
      <c r="L24" s="2" t="s">
        <v>515</v>
      </c>
      <c r="M24" s="2" t="s">
        <v>516</v>
      </c>
      <c r="N24" s="2" t="s">
        <v>556</v>
      </c>
    </row>
    <row r="25">
      <c r="A25" s="2" t="s">
        <v>557</v>
      </c>
      <c r="B25" s="90" t="s">
        <v>558</v>
      </c>
      <c r="C25" s="2" t="s">
        <v>258</v>
      </c>
      <c r="D25" s="2"/>
      <c r="E25" s="2"/>
      <c r="F25" s="2"/>
      <c r="G25" s="2" t="s">
        <v>176</v>
      </c>
      <c r="H25" s="2" t="s">
        <v>257</v>
      </c>
      <c r="I25" s="8" t="s">
        <v>394</v>
      </c>
      <c r="J25" s="95"/>
      <c r="K25" s="95"/>
      <c r="L25" s="2" t="s">
        <v>515</v>
      </c>
      <c r="M25" s="2" t="s">
        <v>548</v>
      </c>
      <c r="N25" s="2" t="s">
        <v>521</v>
      </c>
    </row>
    <row r="26">
      <c r="A26" s="73" t="s">
        <v>559</v>
      </c>
      <c r="F26" s="1"/>
      <c r="G26" s="2" t="s">
        <v>176</v>
      </c>
      <c r="H26" s="1"/>
      <c r="I26" s="8" t="s">
        <v>389</v>
      </c>
      <c r="J26" s="95">
        <v>44635.0</v>
      </c>
      <c r="K26" s="96"/>
      <c r="L26" s="2" t="s">
        <v>515</v>
      </c>
      <c r="M26" s="2" t="s">
        <v>516</v>
      </c>
      <c r="N26" s="2" t="s">
        <v>521</v>
      </c>
    </row>
    <row r="27">
      <c r="A27" s="99" t="s">
        <v>560</v>
      </c>
      <c r="B27" s="2"/>
      <c r="C27" s="2"/>
      <c r="D27" s="2"/>
      <c r="E27" s="2"/>
      <c r="F27" s="2" t="s">
        <v>513</v>
      </c>
      <c r="G27" s="2" t="s">
        <v>514</v>
      </c>
      <c r="H27" s="2" t="s">
        <v>257</v>
      </c>
      <c r="I27" s="8" t="s">
        <v>389</v>
      </c>
      <c r="J27" s="95" t="s">
        <v>544</v>
      </c>
      <c r="K27" s="96"/>
      <c r="L27" s="2" t="s">
        <v>561</v>
      </c>
      <c r="M27" s="2" t="s">
        <v>537</v>
      </c>
      <c r="N27" s="2" t="s">
        <v>562</v>
      </c>
      <c r="R27" s="2" t="s">
        <v>563</v>
      </c>
    </row>
    <row r="28">
      <c r="A28" s="2" t="s">
        <v>564</v>
      </c>
      <c r="B28" s="2"/>
      <c r="C28" s="2"/>
      <c r="D28" s="2"/>
      <c r="E28" s="2" t="s">
        <v>519</v>
      </c>
      <c r="F28" s="2" t="s">
        <v>535</v>
      </c>
      <c r="G28" s="2" t="s">
        <v>176</v>
      </c>
      <c r="H28" s="2" t="s">
        <v>151</v>
      </c>
      <c r="I28" s="8" t="s">
        <v>389</v>
      </c>
      <c r="J28" s="95">
        <v>44614.0</v>
      </c>
      <c r="K28" s="95">
        <v>44623.0</v>
      </c>
      <c r="L28" s="2" t="s">
        <v>565</v>
      </c>
      <c r="M28" s="2" t="s">
        <v>516</v>
      </c>
      <c r="N28" s="2" t="s">
        <v>517</v>
      </c>
    </row>
    <row r="29">
      <c r="A29" s="2" t="s">
        <v>566</v>
      </c>
      <c r="B29" s="2"/>
      <c r="C29" s="2"/>
      <c r="D29" s="2"/>
      <c r="E29" s="2" t="s">
        <v>519</v>
      </c>
      <c r="F29" s="2" t="s">
        <v>567</v>
      </c>
      <c r="G29" s="2" t="s">
        <v>176</v>
      </c>
      <c r="H29" s="2" t="s">
        <v>151</v>
      </c>
      <c r="I29" s="8" t="s">
        <v>386</v>
      </c>
      <c r="J29" s="95">
        <v>44616.0</v>
      </c>
      <c r="K29" s="95">
        <v>44654.0</v>
      </c>
      <c r="L29" s="2" t="s">
        <v>565</v>
      </c>
      <c r="M29" s="2" t="s">
        <v>516</v>
      </c>
      <c r="N29" s="2" t="s">
        <v>517</v>
      </c>
    </row>
    <row r="30">
      <c r="A30" s="2" t="s">
        <v>568</v>
      </c>
      <c r="B30" s="2"/>
      <c r="C30" s="2"/>
      <c r="D30" s="2"/>
      <c r="E30" s="2"/>
      <c r="F30" s="2" t="s">
        <v>520</v>
      </c>
      <c r="G30" s="2" t="s">
        <v>176</v>
      </c>
      <c r="H30" s="1"/>
      <c r="I30" s="8" t="s">
        <v>386</v>
      </c>
      <c r="J30" s="95">
        <v>44616.0</v>
      </c>
      <c r="K30" s="95">
        <v>44654.0</v>
      </c>
      <c r="L30" s="2" t="s">
        <v>565</v>
      </c>
      <c r="M30" s="2" t="s">
        <v>516</v>
      </c>
      <c r="N30" s="2" t="s">
        <v>517</v>
      </c>
    </row>
    <row r="31">
      <c r="A31" s="2" t="s">
        <v>569</v>
      </c>
      <c r="F31" s="1"/>
      <c r="G31" s="2" t="s">
        <v>514</v>
      </c>
      <c r="H31" s="1"/>
      <c r="I31" s="8" t="s">
        <v>386</v>
      </c>
      <c r="J31" s="95">
        <v>44684.0</v>
      </c>
      <c r="K31" s="96"/>
      <c r="L31" s="2" t="s">
        <v>565</v>
      </c>
      <c r="M31" s="2" t="s">
        <v>516</v>
      </c>
      <c r="N31" s="2" t="s">
        <v>517</v>
      </c>
    </row>
    <row r="32">
      <c r="A32" s="2" t="s">
        <v>570</v>
      </c>
      <c r="F32" s="1"/>
      <c r="G32" s="2" t="s">
        <v>514</v>
      </c>
      <c r="H32" s="1"/>
      <c r="I32" s="8" t="s">
        <v>389</v>
      </c>
      <c r="J32" s="95">
        <v>44595.0</v>
      </c>
      <c r="K32" s="96"/>
      <c r="L32" s="2" t="s">
        <v>565</v>
      </c>
      <c r="M32" s="2" t="s">
        <v>548</v>
      </c>
      <c r="N32" s="2" t="s">
        <v>521</v>
      </c>
    </row>
    <row r="33">
      <c r="A33" s="2" t="s">
        <v>571</v>
      </c>
      <c r="B33" s="2"/>
      <c r="C33" s="2"/>
      <c r="D33" s="2"/>
      <c r="E33" s="2" t="s">
        <v>519</v>
      </c>
      <c r="F33" s="2" t="s">
        <v>528</v>
      </c>
      <c r="G33" s="2" t="s">
        <v>514</v>
      </c>
      <c r="H33" s="2" t="s">
        <v>151</v>
      </c>
      <c r="I33" s="8" t="s">
        <v>386</v>
      </c>
      <c r="J33" s="95">
        <v>44614.0</v>
      </c>
      <c r="K33" s="95">
        <v>44654.0</v>
      </c>
      <c r="L33" s="2" t="s">
        <v>572</v>
      </c>
      <c r="M33" s="2" t="s">
        <v>516</v>
      </c>
      <c r="N33" s="2" t="s">
        <v>521</v>
      </c>
    </row>
    <row r="34">
      <c r="A34" s="2" t="s">
        <v>573</v>
      </c>
      <c r="B34" s="2"/>
      <c r="C34" s="2"/>
      <c r="D34" s="2"/>
      <c r="E34" s="2"/>
      <c r="F34" s="2" t="s">
        <v>513</v>
      </c>
      <c r="G34" s="2" t="s">
        <v>514</v>
      </c>
      <c r="H34" s="1"/>
      <c r="I34" s="8" t="s">
        <v>386</v>
      </c>
      <c r="J34" s="95">
        <v>44616.0</v>
      </c>
      <c r="K34" s="95">
        <v>44654.0</v>
      </c>
      <c r="L34" s="2" t="s">
        <v>572</v>
      </c>
      <c r="M34" s="2" t="s">
        <v>537</v>
      </c>
      <c r="N34" s="2" t="s">
        <v>521</v>
      </c>
    </row>
    <row r="35">
      <c r="A35" s="2" t="s">
        <v>574</v>
      </c>
      <c r="B35" s="2"/>
      <c r="C35" s="2"/>
      <c r="D35" s="2"/>
      <c r="E35" s="2" t="s">
        <v>523</v>
      </c>
      <c r="F35" s="2" t="s">
        <v>535</v>
      </c>
      <c r="G35" s="2" t="s">
        <v>176</v>
      </c>
      <c r="H35" s="2" t="s">
        <v>151</v>
      </c>
      <c r="I35" s="8" t="s">
        <v>389</v>
      </c>
      <c r="J35" s="95">
        <v>44631.0</v>
      </c>
      <c r="K35" s="96"/>
      <c r="L35" s="2" t="s">
        <v>572</v>
      </c>
      <c r="M35" s="2" t="s">
        <v>516</v>
      </c>
      <c r="N35" s="2" t="s">
        <v>517</v>
      </c>
    </row>
    <row r="36">
      <c r="A36" s="2" t="s">
        <v>575</v>
      </c>
      <c r="B36" s="2"/>
      <c r="C36" s="2"/>
      <c r="D36" s="2"/>
      <c r="E36" s="2"/>
      <c r="F36" s="2" t="s">
        <v>513</v>
      </c>
      <c r="G36" s="2" t="s">
        <v>176</v>
      </c>
      <c r="H36" s="1"/>
      <c r="I36" s="8" t="s">
        <v>389</v>
      </c>
      <c r="J36" s="95">
        <v>44621.0</v>
      </c>
      <c r="K36" s="95">
        <v>44627.0</v>
      </c>
      <c r="L36" s="2" t="s">
        <v>572</v>
      </c>
      <c r="M36" s="2" t="s">
        <v>516</v>
      </c>
      <c r="N36" s="2" t="s">
        <v>521</v>
      </c>
      <c r="Q36" s="2" t="s">
        <v>576</v>
      </c>
      <c r="AK36" s="2" t="s">
        <v>486</v>
      </c>
    </row>
    <row r="37">
      <c r="A37" s="2" t="s">
        <v>577</v>
      </c>
      <c r="B37" s="2"/>
      <c r="C37" s="2"/>
      <c r="D37" s="2"/>
      <c r="E37" s="2" t="s">
        <v>519</v>
      </c>
      <c r="F37" s="2" t="s">
        <v>528</v>
      </c>
      <c r="G37" s="2" t="s">
        <v>514</v>
      </c>
      <c r="H37" s="2" t="s">
        <v>151</v>
      </c>
      <c r="I37" s="8" t="s">
        <v>389</v>
      </c>
      <c r="J37" s="95">
        <v>44615.0</v>
      </c>
      <c r="K37" s="96"/>
      <c r="L37" s="2" t="s">
        <v>572</v>
      </c>
      <c r="M37" s="2" t="s">
        <v>516</v>
      </c>
      <c r="N37" s="2" t="s">
        <v>521</v>
      </c>
    </row>
    <row r="38">
      <c r="A38" s="2" t="s">
        <v>578</v>
      </c>
      <c r="B38" s="4"/>
      <c r="C38" s="4"/>
      <c r="D38" s="4"/>
      <c r="E38" s="4"/>
      <c r="F38" s="2" t="s">
        <v>528</v>
      </c>
      <c r="G38" s="2" t="s">
        <v>514</v>
      </c>
      <c r="H38" s="1"/>
      <c r="I38" s="8" t="s">
        <v>389</v>
      </c>
      <c r="J38" s="95">
        <v>44616.0</v>
      </c>
      <c r="K38" s="96"/>
      <c r="L38" s="2" t="s">
        <v>572</v>
      </c>
      <c r="M38" s="2" t="s">
        <v>516</v>
      </c>
      <c r="N38" s="2" t="s">
        <v>579</v>
      </c>
      <c r="Q38" s="2" t="s">
        <v>580</v>
      </c>
    </row>
    <row r="39">
      <c r="A39" s="2" t="s">
        <v>581</v>
      </c>
      <c r="B39" s="2"/>
      <c r="C39" s="2"/>
      <c r="D39" s="2"/>
      <c r="E39" s="2"/>
      <c r="F39" s="2" t="s">
        <v>535</v>
      </c>
      <c r="G39" s="1"/>
      <c r="H39" s="1"/>
      <c r="I39" s="8" t="s">
        <v>389</v>
      </c>
      <c r="J39" s="95">
        <v>44617.0</v>
      </c>
      <c r="K39" s="95">
        <v>44624.0</v>
      </c>
      <c r="L39" s="2" t="s">
        <v>572</v>
      </c>
      <c r="M39" s="2" t="s">
        <v>516</v>
      </c>
      <c r="N39" s="2" t="s">
        <v>517</v>
      </c>
    </row>
    <row r="40">
      <c r="A40" s="2" t="s">
        <v>582</v>
      </c>
      <c r="B40" s="2"/>
      <c r="C40" s="2"/>
      <c r="D40" s="2"/>
      <c r="E40" s="2" t="s">
        <v>519</v>
      </c>
      <c r="F40" s="1"/>
      <c r="G40" s="2" t="s">
        <v>514</v>
      </c>
      <c r="H40" s="1"/>
      <c r="I40" s="14"/>
      <c r="J40" s="95">
        <v>44622.0</v>
      </c>
      <c r="K40" s="96"/>
      <c r="L40" s="2" t="s">
        <v>572</v>
      </c>
      <c r="M40" s="2" t="s">
        <v>516</v>
      </c>
      <c r="N40" s="2" t="s">
        <v>517</v>
      </c>
      <c r="O40" s="2" t="s">
        <v>583</v>
      </c>
    </row>
    <row r="41">
      <c r="A41" s="4" t="s">
        <v>584</v>
      </c>
      <c r="B41" s="2"/>
      <c r="C41" s="2"/>
      <c r="D41" s="2"/>
      <c r="E41" s="2" t="s">
        <v>258</v>
      </c>
      <c r="F41" s="2" t="s">
        <v>513</v>
      </c>
      <c r="G41" s="2" t="s">
        <v>585</v>
      </c>
      <c r="H41" s="1"/>
      <c r="I41" s="14"/>
      <c r="J41" s="95">
        <v>44622.0</v>
      </c>
      <c r="K41" s="96"/>
      <c r="L41" s="2" t="s">
        <v>572</v>
      </c>
      <c r="M41" s="2" t="s">
        <v>516</v>
      </c>
      <c r="N41" s="2" t="s">
        <v>517</v>
      </c>
    </row>
    <row r="42">
      <c r="A42" s="2" t="s">
        <v>586</v>
      </c>
      <c r="B42" s="2"/>
      <c r="C42" s="2"/>
      <c r="D42" s="2"/>
      <c r="E42" s="2"/>
      <c r="F42" s="1"/>
      <c r="G42" s="2" t="s">
        <v>514</v>
      </c>
      <c r="H42" s="1"/>
      <c r="I42" s="8" t="s">
        <v>389</v>
      </c>
      <c r="J42" s="95">
        <v>44624.0</v>
      </c>
      <c r="K42" s="96"/>
      <c r="L42" s="2" t="s">
        <v>572</v>
      </c>
      <c r="M42" s="2" t="s">
        <v>516</v>
      </c>
    </row>
    <row r="43">
      <c r="A43" s="100" t="s">
        <v>587</v>
      </c>
      <c r="F43" s="1"/>
      <c r="G43" s="2" t="s">
        <v>514</v>
      </c>
      <c r="H43" s="1"/>
      <c r="I43" s="8" t="s">
        <v>386</v>
      </c>
      <c r="J43" s="95">
        <v>44684.0</v>
      </c>
      <c r="K43" s="96"/>
      <c r="L43" s="2" t="s">
        <v>572</v>
      </c>
      <c r="M43" s="2" t="s">
        <v>516</v>
      </c>
      <c r="N43" s="2" t="s">
        <v>521</v>
      </c>
    </row>
    <row r="44">
      <c r="A44" s="2" t="s">
        <v>588</v>
      </c>
      <c r="B44" s="2"/>
      <c r="C44" s="2"/>
      <c r="D44" s="2"/>
      <c r="E44" s="2" t="s">
        <v>523</v>
      </c>
      <c r="F44" s="1"/>
      <c r="G44" s="2" t="s">
        <v>176</v>
      </c>
      <c r="H44" s="2" t="s">
        <v>151</v>
      </c>
      <c r="I44" s="8" t="s">
        <v>389</v>
      </c>
      <c r="J44" s="95">
        <v>44631.0</v>
      </c>
      <c r="K44" s="96"/>
      <c r="L44" s="2" t="s">
        <v>572</v>
      </c>
      <c r="M44" s="2" t="s">
        <v>516</v>
      </c>
      <c r="N44" s="2" t="s">
        <v>521</v>
      </c>
    </row>
    <row r="45" ht="18.0" customHeight="1">
      <c r="A45" s="2" t="s">
        <v>589</v>
      </c>
      <c r="B45" s="2"/>
      <c r="C45" s="2"/>
      <c r="D45" s="2"/>
      <c r="E45" s="2" t="s">
        <v>523</v>
      </c>
      <c r="F45" s="2" t="s">
        <v>513</v>
      </c>
      <c r="G45" s="2" t="s">
        <v>176</v>
      </c>
      <c r="H45" s="1"/>
      <c r="I45" s="8" t="s">
        <v>389</v>
      </c>
      <c r="J45" s="95">
        <v>44615.0</v>
      </c>
      <c r="K45" s="96"/>
      <c r="L45" s="2" t="s">
        <v>572</v>
      </c>
      <c r="M45" s="2" t="s">
        <v>537</v>
      </c>
      <c r="N45" s="2" t="s">
        <v>517</v>
      </c>
    </row>
    <row r="46">
      <c r="A46" s="2" t="s">
        <v>590</v>
      </c>
      <c r="F46" s="2" t="s">
        <v>535</v>
      </c>
      <c r="G46" s="2" t="s">
        <v>176</v>
      </c>
      <c r="H46" s="1"/>
      <c r="I46" s="8" t="s">
        <v>386</v>
      </c>
      <c r="J46" s="95">
        <v>44617.0</v>
      </c>
      <c r="K46" s="96"/>
      <c r="L46" s="2" t="s">
        <v>572</v>
      </c>
      <c r="M46" s="2" t="s">
        <v>537</v>
      </c>
      <c r="N46" s="2" t="s">
        <v>517</v>
      </c>
    </row>
    <row r="47">
      <c r="A47" s="2" t="s">
        <v>591</v>
      </c>
      <c r="B47" s="2"/>
      <c r="C47" s="2"/>
      <c r="D47" s="2"/>
      <c r="E47" s="2" t="s">
        <v>258</v>
      </c>
      <c r="F47" s="1"/>
      <c r="G47" s="2" t="s">
        <v>176</v>
      </c>
      <c r="H47" s="1"/>
      <c r="I47" s="8" t="s">
        <v>386</v>
      </c>
      <c r="J47" s="95">
        <v>44617.0</v>
      </c>
      <c r="K47" s="96"/>
      <c r="L47" s="2" t="s">
        <v>572</v>
      </c>
      <c r="M47" s="2" t="s">
        <v>537</v>
      </c>
      <c r="N47" s="2" t="s">
        <v>517</v>
      </c>
    </row>
    <row r="48">
      <c r="A48" s="2" t="s">
        <v>592</v>
      </c>
      <c r="F48" s="1"/>
      <c r="G48" s="2" t="s">
        <v>176</v>
      </c>
      <c r="H48" s="1"/>
      <c r="I48" s="8" t="s">
        <v>389</v>
      </c>
      <c r="J48" s="95">
        <v>44627.0</v>
      </c>
      <c r="K48" s="96"/>
      <c r="L48" s="2" t="s">
        <v>572</v>
      </c>
      <c r="M48" s="2" t="s">
        <v>537</v>
      </c>
      <c r="N48" s="2" t="s">
        <v>521</v>
      </c>
    </row>
    <row r="49">
      <c r="A49" s="2" t="s">
        <v>593</v>
      </c>
      <c r="F49" s="1"/>
      <c r="G49" s="1"/>
      <c r="H49" s="1"/>
      <c r="I49" s="14"/>
      <c r="J49" s="96"/>
      <c r="K49" s="96"/>
      <c r="L49" s="2" t="s">
        <v>572</v>
      </c>
      <c r="M49" s="2" t="s">
        <v>548</v>
      </c>
      <c r="N49" s="2" t="s">
        <v>517</v>
      </c>
      <c r="O49" s="2" t="s">
        <v>594</v>
      </c>
      <c r="R49" s="2" t="s">
        <v>595</v>
      </c>
    </row>
    <row r="50">
      <c r="A50" s="2" t="s">
        <v>596</v>
      </c>
      <c r="F50" s="1"/>
      <c r="G50" s="1"/>
      <c r="H50" s="1"/>
      <c r="I50" s="8" t="s">
        <v>386</v>
      </c>
      <c r="J50" s="95">
        <v>44715.0</v>
      </c>
      <c r="K50" s="96"/>
      <c r="L50" s="2" t="s">
        <v>572</v>
      </c>
      <c r="M50" s="2" t="s">
        <v>548</v>
      </c>
      <c r="N50" s="2" t="s">
        <v>521</v>
      </c>
    </row>
    <row r="51">
      <c r="A51" s="2" t="s">
        <v>597</v>
      </c>
      <c r="B51" s="2"/>
      <c r="C51" s="2"/>
      <c r="D51" s="2"/>
      <c r="E51" s="2" t="s">
        <v>519</v>
      </c>
      <c r="F51" s="2" t="s">
        <v>513</v>
      </c>
      <c r="G51" s="2" t="s">
        <v>176</v>
      </c>
      <c r="H51" s="2" t="s">
        <v>151</v>
      </c>
      <c r="I51" s="8" t="s">
        <v>386</v>
      </c>
      <c r="J51" s="95">
        <v>44615.0</v>
      </c>
      <c r="K51" s="96"/>
      <c r="L51" s="2" t="s">
        <v>572</v>
      </c>
    </row>
    <row r="52">
      <c r="A52" s="2" t="s">
        <v>598</v>
      </c>
      <c r="B52" s="2"/>
      <c r="C52" s="2"/>
      <c r="D52" s="2"/>
      <c r="E52" s="2" t="s">
        <v>519</v>
      </c>
      <c r="F52" s="1"/>
      <c r="G52" s="2" t="s">
        <v>514</v>
      </c>
      <c r="H52" s="2" t="s">
        <v>151</v>
      </c>
      <c r="I52" s="8" t="s">
        <v>389</v>
      </c>
      <c r="J52" s="95">
        <v>44615.0</v>
      </c>
      <c r="K52" s="96"/>
      <c r="L52" s="2" t="s">
        <v>572</v>
      </c>
    </row>
    <row r="53">
      <c r="A53" s="2" t="s">
        <v>599</v>
      </c>
      <c r="F53" s="1"/>
      <c r="G53" s="1"/>
      <c r="H53" s="1"/>
      <c r="I53" s="14"/>
      <c r="J53" s="95">
        <v>44621.0</v>
      </c>
      <c r="K53" s="96"/>
      <c r="L53" s="2" t="s">
        <v>572</v>
      </c>
    </row>
    <row r="54">
      <c r="A54" s="101" t="s">
        <v>600</v>
      </c>
      <c r="F54" s="1"/>
      <c r="G54" s="2" t="s">
        <v>176</v>
      </c>
      <c r="H54" s="1"/>
      <c r="I54" s="8" t="s">
        <v>389</v>
      </c>
      <c r="J54" s="95">
        <v>44633.0</v>
      </c>
      <c r="K54" s="96"/>
      <c r="L54" s="2" t="s">
        <v>572</v>
      </c>
      <c r="M54" s="2" t="s">
        <v>516</v>
      </c>
      <c r="N54" s="2" t="s">
        <v>517</v>
      </c>
      <c r="O54" s="2" t="s">
        <v>601</v>
      </c>
    </row>
    <row r="55">
      <c r="A55" s="2" t="s">
        <v>602</v>
      </c>
      <c r="F55" s="1"/>
      <c r="G55" s="2" t="s">
        <v>176</v>
      </c>
      <c r="H55" s="1"/>
      <c r="I55" s="8" t="s">
        <v>386</v>
      </c>
      <c r="J55" s="95">
        <v>44654.0</v>
      </c>
      <c r="K55" s="96"/>
      <c r="L55" s="2" t="s">
        <v>572</v>
      </c>
      <c r="M55" s="2" t="s">
        <v>537</v>
      </c>
      <c r="N55" s="2" t="s">
        <v>517</v>
      </c>
    </row>
    <row r="56">
      <c r="A56" s="2" t="s">
        <v>603</v>
      </c>
      <c r="F56" s="2" t="s">
        <v>513</v>
      </c>
      <c r="G56" s="2" t="s">
        <v>514</v>
      </c>
      <c r="H56" s="1"/>
      <c r="I56" s="8" t="s">
        <v>386</v>
      </c>
      <c r="J56" s="95">
        <v>44633.0</v>
      </c>
      <c r="K56" s="96"/>
      <c r="L56" s="2" t="s">
        <v>572</v>
      </c>
      <c r="M56" s="2" t="s">
        <v>604</v>
      </c>
      <c r="N56" s="2" t="s">
        <v>605</v>
      </c>
      <c r="O56" s="2" t="s">
        <v>606</v>
      </c>
    </row>
    <row r="57">
      <c r="A57" s="2" t="s">
        <v>607</v>
      </c>
      <c r="B57" s="2"/>
      <c r="C57" s="2"/>
      <c r="D57" s="2"/>
      <c r="E57" s="2" t="s">
        <v>523</v>
      </c>
      <c r="F57" s="2" t="s">
        <v>513</v>
      </c>
      <c r="G57" s="2" t="s">
        <v>176</v>
      </c>
      <c r="H57" s="1"/>
      <c r="I57" s="8" t="s">
        <v>608</v>
      </c>
      <c r="J57" s="95" t="s">
        <v>544</v>
      </c>
      <c r="K57" s="96"/>
      <c r="L57" s="2" t="s">
        <v>572</v>
      </c>
      <c r="M57" s="2" t="s">
        <v>537</v>
      </c>
      <c r="N57" s="2" t="s">
        <v>517</v>
      </c>
      <c r="R57" s="2" t="s">
        <v>609</v>
      </c>
    </row>
    <row r="58">
      <c r="A58" s="2" t="s">
        <v>610</v>
      </c>
      <c r="F58" s="1"/>
      <c r="G58" s="2" t="s">
        <v>176</v>
      </c>
      <c r="H58" s="2" t="s">
        <v>257</v>
      </c>
      <c r="I58" s="8" t="s">
        <v>389</v>
      </c>
      <c r="J58" s="95">
        <v>44631.0</v>
      </c>
      <c r="K58" s="96"/>
      <c r="L58" s="2" t="s">
        <v>611</v>
      </c>
      <c r="M58" s="2" t="s">
        <v>516</v>
      </c>
      <c r="N58" s="2" t="s">
        <v>521</v>
      </c>
    </row>
    <row r="59">
      <c r="A59" s="4" t="s">
        <v>612</v>
      </c>
      <c r="B59" s="4"/>
      <c r="C59" s="4"/>
      <c r="D59" s="4"/>
      <c r="E59" s="4"/>
      <c r="F59" s="1"/>
      <c r="G59" s="1"/>
      <c r="H59" s="1"/>
      <c r="I59" s="8" t="s">
        <v>389</v>
      </c>
      <c r="J59" s="95">
        <v>44633.0</v>
      </c>
      <c r="K59" s="96"/>
      <c r="L59" s="2" t="s">
        <v>611</v>
      </c>
      <c r="M59" s="2" t="s">
        <v>516</v>
      </c>
      <c r="N59" s="2" t="s">
        <v>517</v>
      </c>
    </row>
    <row r="60">
      <c r="A60" s="2" t="s">
        <v>613</v>
      </c>
      <c r="F60" s="1"/>
      <c r="G60" s="1"/>
      <c r="H60" s="1"/>
      <c r="I60" s="8" t="s">
        <v>386</v>
      </c>
      <c r="J60" s="95">
        <v>44684.0</v>
      </c>
      <c r="K60" s="95">
        <v>44631.0</v>
      </c>
      <c r="L60" s="2" t="s">
        <v>611</v>
      </c>
      <c r="M60" s="2" t="s">
        <v>537</v>
      </c>
      <c r="N60" s="2" t="s">
        <v>521</v>
      </c>
    </row>
    <row r="61">
      <c r="A61" s="102" t="s">
        <v>614</v>
      </c>
      <c r="F61" s="1"/>
      <c r="G61" s="1"/>
      <c r="H61" s="1"/>
      <c r="I61" s="14"/>
      <c r="J61" s="95">
        <v>44684.0</v>
      </c>
      <c r="K61" s="96"/>
      <c r="L61" s="2" t="s">
        <v>611</v>
      </c>
      <c r="M61" s="2" t="s">
        <v>537</v>
      </c>
      <c r="R61" s="2" t="s">
        <v>615</v>
      </c>
    </row>
    <row r="62">
      <c r="A62" s="2" t="s">
        <v>616</v>
      </c>
      <c r="B62" s="2"/>
      <c r="C62" s="2"/>
      <c r="D62" s="2"/>
      <c r="E62" s="2" t="s">
        <v>523</v>
      </c>
      <c r="F62" s="2" t="s">
        <v>513</v>
      </c>
      <c r="G62" s="2" t="s">
        <v>176</v>
      </c>
      <c r="H62" s="1"/>
      <c r="I62" s="8" t="s">
        <v>389</v>
      </c>
      <c r="J62" s="95">
        <v>44633.0</v>
      </c>
      <c r="K62" s="96"/>
      <c r="L62" s="2" t="s">
        <v>611</v>
      </c>
      <c r="M62" s="2" t="s">
        <v>537</v>
      </c>
      <c r="N62" s="2" t="s">
        <v>517</v>
      </c>
    </row>
    <row r="63">
      <c r="A63" s="2" t="s">
        <v>617</v>
      </c>
      <c r="B63" s="2"/>
      <c r="C63" s="2"/>
      <c r="D63" s="2"/>
      <c r="E63" s="2"/>
      <c r="F63" s="2" t="s">
        <v>528</v>
      </c>
      <c r="G63" s="2" t="s">
        <v>514</v>
      </c>
      <c r="H63" s="1"/>
      <c r="I63" s="8" t="s">
        <v>386</v>
      </c>
      <c r="J63" s="95">
        <v>44623.0</v>
      </c>
      <c r="K63" s="96"/>
      <c r="L63" s="2" t="s">
        <v>611</v>
      </c>
      <c r="M63" s="2" t="s">
        <v>548</v>
      </c>
      <c r="N63" s="2" t="s">
        <v>517</v>
      </c>
      <c r="O63" s="2" t="s">
        <v>594</v>
      </c>
    </row>
    <row r="64">
      <c r="A64" s="2" t="s">
        <v>618</v>
      </c>
      <c r="F64" s="2" t="s">
        <v>535</v>
      </c>
      <c r="G64" s="2" t="s">
        <v>176</v>
      </c>
      <c r="H64" s="1"/>
      <c r="I64" s="8" t="s">
        <v>386</v>
      </c>
      <c r="J64" s="95">
        <v>44633.0</v>
      </c>
      <c r="K64" s="96"/>
      <c r="L64" s="2" t="s">
        <v>611</v>
      </c>
      <c r="M64" s="2" t="s">
        <v>548</v>
      </c>
      <c r="N64" s="2" t="s">
        <v>517</v>
      </c>
      <c r="O64" s="2" t="s">
        <v>619</v>
      </c>
    </row>
    <row r="65">
      <c r="A65" s="103" t="s">
        <v>620</v>
      </c>
      <c r="B65" s="2"/>
      <c r="C65" s="2"/>
      <c r="D65" s="2"/>
      <c r="E65" s="2" t="s">
        <v>519</v>
      </c>
      <c r="F65" s="2" t="s">
        <v>513</v>
      </c>
      <c r="G65" s="1"/>
      <c r="H65" s="1"/>
      <c r="I65" s="8" t="s">
        <v>386</v>
      </c>
      <c r="J65" s="96"/>
      <c r="K65" s="96"/>
      <c r="L65" s="1"/>
      <c r="M65" s="2" t="s">
        <v>516</v>
      </c>
      <c r="N65" s="2" t="s">
        <v>517</v>
      </c>
    </row>
    <row r="66">
      <c r="A66" s="2" t="s">
        <v>621</v>
      </c>
      <c r="B66" s="2"/>
      <c r="C66" s="2"/>
      <c r="D66" s="2"/>
      <c r="E66" s="2"/>
      <c r="F66" s="1"/>
      <c r="G66" s="1"/>
      <c r="H66" s="1"/>
      <c r="I66" s="14"/>
      <c r="J66" s="96"/>
      <c r="K66" s="96"/>
      <c r="L66" s="1"/>
      <c r="M66" s="2" t="s">
        <v>537</v>
      </c>
    </row>
    <row r="67">
      <c r="A67" s="2" t="s">
        <v>622</v>
      </c>
      <c r="B67" s="2"/>
      <c r="C67" s="2"/>
      <c r="D67" s="2"/>
      <c r="E67" s="2"/>
      <c r="F67" s="1"/>
      <c r="G67" s="1"/>
      <c r="H67" s="1"/>
      <c r="I67" s="14"/>
      <c r="J67" s="96"/>
      <c r="K67" s="96"/>
      <c r="L67" s="1"/>
      <c r="M67" s="2" t="s">
        <v>537</v>
      </c>
    </row>
    <row r="68">
      <c r="A68" s="2" t="s">
        <v>623</v>
      </c>
      <c r="B68" s="2"/>
      <c r="C68" s="2"/>
      <c r="D68" s="2"/>
      <c r="E68" s="2" t="s">
        <v>544</v>
      </c>
      <c r="F68" s="1"/>
      <c r="G68" s="1"/>
      <c r="H68" s="1"/>
      <c r="I68" s="14"/>
      <c r="J68" s="96"/>
      <c r="K68" s="96"/>
      <c r="L68" s="1"/>
    </row>
    <row r="69">
      <c r="A69" s="2" t="s">
        <v>624</v>
      </c>
      <c r="F69" s="1"/>
      <c r="G69" s="1"/>
      <c r="H69" s="1"/>
      <c r="I69" s="14"/>
      <c r="J69" s="96"/>
      <c r="K69" s="96"/>
      <c r="L69" s="1"/>
    </row>
    <row r="70">
      <c r="A70" s="2" t="s">
        <v>625</v>
      </c>
      <c r="F70" s="1"/>
      <c r="G70" s="1"/>
      <c r="H70" s="1"/>
      <c r="I70" s="14"/>
      <c r="J70" s="96"/>
      <c r="K70" s="96"/>
      <c r="L70" s="1"/>
    </row>
    <row r="71">
      <c r="A71" s="2" t="s">
        <v>626</v>
      </c>
      <c r="F71" s="1"/>
      <c r="G71" s="1"/>
      <c r="H71" s="1"/>
      <c r="I71" s="14"/>
      <c r="J71" s="96"/>
      <c r="K71" s="96"/>
      <c r="L71" s="1"/>
      <c r="R71" s="2" t="s">
        <v>627</v>
      </c>
    </row>
    <row r="72">
      <c r="F72" s="1"/>
      <c r="G72" s="1"/>
      <c r="H72" s="1"/>
      <c r="I72" s="14"/>
      <c r="J72" s="96"/>
      <c r="K72" s="96"/>
      <c r="L72" s="1"/>
    </row>
    <row r="73">
      <c r="F73" s="1"/>
      <c r="G73" s="1"/>
      <c r="H73" s="1"/>
      <c r="I73" s="14"/>
      <c r="J73" s="96"/>
      <c r="K73" s="96"/>
      <c r="L73" s="1"/>
    </row>
    <row r="74">
      <c r="F74" s="1"/>
      <c r="G74" s="1"/>
      <c r="H74" s="1"/>
      <c r="I74" s="14"/>
      <c r="J74" s="96"/>
      <c r="K74" s="96"/>
      <c r="L74" s="1"/>
    </row>
    <row r="75">
      <c r="F75" s="1"/>
      <c r="G75" s="1"/>
      <c r="H75" s="1"/>
      <c r="I75" s="14"/>
      <c r="J75" s="96"/>
      <c r="K75" s="96"/>
      <c r="L75" s="1"/>
    </row>
    <row r="76">
      <c r="F76" s="1"/>
      <c r="G76" s="1"/>
      <c r="H76" s="1"/>
      <c r="I76" s="14"/>
      <c r="J76" s="96"/>
      <c r="K76" s="96"/>
      <c r="L76" s="1"/>
    </row>
    <row r="77">
      <c r="F77" s="1"/>
      <c r="G77" s="1"/>
      <c r="H77" s="1"/>
      <c r="I77" s="14"/>
      <c r="J77" s="96"/>
      <c r="K77" s="96"/>
      <c r="L77" s="1"/>
    </row>
    <row r="78">
      <c r="F78" s="1"/>
      <c r="G78" s="1"/>
      <c r="H78" s="1"/>
      <c r="I78" s="14"/>
      <c r="J78" s="96"/>
      <c r="K78" s="96"/>
      <c r="L78" s="1"/>
    </row>
    <row r="79">
      <c r="F79" s="1"/>
      <c r="G79" s="1"/>
      <c r="H79" s="1"/>
      <c r="I79" s="14"/>
      <c r="J79" s="96"/>
      <c r="K79" s="96"/>
      <c r="L79" s="1"/>
    </row>
    <row r="80">
      <c r="F80" s="1"/>
      <c r="G80" s="1"/>
      <c r="H80" s="1"/>
      <c r="I80" s="14"/>
      <c r="J80" s="96"/>
      <c r="K80" s="96"/>
      <c r="L80" s="1"/>
    </row>
    <row r="81">
      <c r="F81" s="1"/>
      <c r="G81" s="1"/>
      <c r="H81" s="1"/>
      <c r="I81" s="14"/>
      <c r="J81" s="96"/>
      <c r="K81" s="96"/>
      <c r="L81" s="1"/>
    </row>
    <row r="82">
      <c r="F82" s="1"/>
      <c r="G82" s="1"/>
      <c r="H82" s="1"/>
      <c r="I82" s="14"/>
      <c r="J82" s="96"/>
      <c r="K82" s="96"/>
      <c r="L82" s="1"/>
    </row>
    <row r="83">
      <c r="F83" s="1"/>
      <c r="G83" s="1"/>
      <c r="H83" s="1"/>
      <c r="I83" s="14"/>
      <c r="J83" s="96"/>
      <c r="K83" s="96"/>
      <c r="L83" s="1"/>
    </row>
    <row r="84">
      <c r="F84" s="1"/>
      <c r="G84" s="1"/>
      <c r="H84" s="1"/>
      <c r="I84" s="14"/>
      <c r="J84" s="96"/>
      <c r="K84" s="96"/>
      <c r="L84" s="1"/>
    </row>
    <row r="85">
      <c r="F85" s="1"/>
      <c r="G85" s="1"/>
      <c r="H85" s="1"/>
      <c r="I85" s="14"/>
      <c r="J85" s="96"/>
      <c r="K85" s="96"/>
      <c r="L85" s="1"/>
    </row>
    <row r="86">
      <c r="F86" s="1"/>
      <c r="G86" s="1"/>
      <c r="H86" s="1"/>
      <c r="I86" s="14"/>
      <c r="J86" s="96"/>
      <c r="K86" s="96"/>
      <c r="L86" s="1"/>
    </row>
    <row r="87">
      <c r="F87" s="1"/>
      <c r="G87" s="1"/>
      <c r="H87" s="1"/>
      <c r="I87" s="14"/>
      <c r="J87" s="96"/>
      <c r="K87" s="96"/>
      <c r="L87" s="1"/>
    </row>
    <row r="88">
      <c r="F88" s="1"/>
      <c r="G88" s="1"/>
      <c r="H88" s="1"/>
      <c r="I88" s="14"/>
      <c r="J88" s="96"/>
      <c r="K88" s="96"/>
      <c r="L88" s="1"/>
    </row>
    <row r="89">
      <c r="F89" s="1"/>
      <c r="G89" s="1"/>
      <c r="H89" s="1"/>
      <c r="I89" s="14"/>
      <c r="J89" s="96"/>
      <c r="K89" s="96"/>
      <c r="L89" s="1"/>
    </row>
    <row r="90">
      <c r="F90" s="1"/>
      <c r="G90" s="1"/>
      <c r="H90" s="1"/>
      <c r="I90" s="14"/>
      <c r="J90" s="96"/>
      <c r="L90" s="1"/>
    </row>
    <row r="91">
      <c r="F91" s="1"/>
      <c r="G91" s="1"/>
      <c r="H91" s="1"/>
      <c r="I91" s="14"/>
      <c r="J91" s="96"/>
      <c r="L91" s="1"/>
    </row>
    <row r="92">
      <c r="F92" s="1"/>
      <c r="G92" s="1"/>
      <c r="H92" s="1"/>
      <c r="I92" s="14"/>
      <c r="J92" s="96"/>
      <c r="L92" s="1"/>
    </row>
    <row r="93">
      <c r="F93" s="1"/>
      <c r="G93" s="1"/>
      <c r="H93" s="1"/>
      <c r="I93" s="14"/>
      <c r="J93" s="96"/>
      <c r="L93" s="1"/>
    </row>
    <row r="94">
      <c r="F94" s="1"/>
      <c r="G94" s="1"/>
      <c r="H94" s="1"/>
      <c r="I94" s="14"/>
      <c r="J94" s="96"/>
      <c r="L94" s="1"/>
    </row>
    <row r="95">
      <c r="F95" s="1"/>
      <c r="G95" s="1"/>
      <c r="H95" s="1"/>
      <c r="I95" s="14"/>
      <c r="J95" s="96"/>
      <c r="L95" s="1"/>
    </row>
    <row r="96">
      <c r="F96" s="1"/>
      <c r="G96" s="1"/>
      <c r="H96" s="1"/>
      <c r="I96" s="14"/>
      <c r="J96" s="96"/>
      <c r="L96" s="1"/>
    </row>
    <row r="97">
      <c r="F97" s="1"/>
      <c r="G97" s="1"/>
      <c r="H97" s="1"/>
      <c r="I97" s="14"/>
      <c r="J97" s="96"/>
      <c r="L97" s="1"/>
    </row>
    <row r="98">
      <c r="F98" s="1"/>
      <c r="G98" s="1"/>
      <c r="H98" s="1"/>
      <c r="I98" s="14"/>
      <c r="J98" s="96"/>
      <c r="L98" s="1"/>
    </row>
    <row r="99">
      <c r="F99" s="1"/>
      <c r="G99" s="1"/>
      <c r="H99" s="1"/>
      <c r="I99" s="14"/>
      <c r="J99" s="96"/>
      <c r="L99" s="1"/>
    </row>
    <row r="100">
      <c r="F100" s="1"/>
      <c r="G100" s="1"/>
      <c r="H100" s="1"/>
      <c r="I100" s="14"/>
      <c r="J100" s="96"/>
      <c r="L100" s="1"/>
    </row>
    <row r="101">
      <c r="F101" s="1"/>
      <c r="G101" s="1"/>
      <c r="H101" s="1"/>
      <c r="I101" s="14"/>
      <c r="J101" s="96"/>
      <c r="L101" s="1"/>
    </row>
    <row r="102">
      <c r="F102" s="1"/>
      <c r="G102" s="1"/>
      <c r="H102" s="1"/>
      <c r="I102" s="14"/>
      <c r="J102" s="96"/>
      <c r="L102" s="1"/>
    </row>
    <row r="103">
      <c r="F103" s="1"/>
      <c r="G103" s="1"/>
      <c r="H103" s="1"/>
      <c r="I103" s="14"/>
      <c r="J103" s="96"/>
      <c r="L103" s="1"/>
    </row>
    <row r="104">
      <c r="F104" s="1"/>
      <c r="G104" s="1"/>
      <c r="H104" s="1"/>
      <c r="I104" s="14"/>
      <c r="J104" s="96"/>
      <c r="L104" s="1"/>
    </row>
    <row r="105">
      <c r="F105" s="1"/>
      <c r="G105" s="1"/>
      <c r="H105" s="1"/>
      <c r="I105" s="14"/>
      <c r="J105" s="96"/>
      <c r="L105" s="1"/>
    </row>
    <row r="106">
      <c r="F106" s="1"/>
      <c r="G106" s="1"/>
      <c r="H106" s="1"/>
      <c r="I106" s="14"/>
      <c r="J106" s="96"/>
      <c r="L106" s="1"/>
    </row>
    <row r="107">
      <c r="F107" s="1"/>
      <c r="G107" s="1"/>
      <c r="H107" s="1"/>
      <c r="I107" s="14"/>
      <c r="J107" s="96"/>
      <c r="L107" s="1"/>
    </row>
    <row r="108">
      <c r="F108" s="1"/>
      <c r="G108" s="1"/>
      <c r="H108" s="1"/>
      <c r="I108" s="14"/>
      <c r="J108" s="96"/>
      <c r="L108" s="1"/>
    </row>
    <row r="109">
      <c r="F109" s="1"/>
      <c r="G109" s="1"/>
      <c r="H109" s="1"/>
      <c r="I109" s="14"/>
      <c r="J109" s="96"/>
      <c r="L109" s="1"/>
    </row>
    <row r="110">
      <c r="F110" s="1"/>
      <c r="G110" s="1"/>
      <c r="H110" s="1"/>
      <c r="I110" s="14"/>
      <c r="L110" s="1"/>
    </row>
    <row r="111">
      <c r="F111" s="1"/>
      <c r="G111" s="1"/>
      <c r="H111" s="1"/>
      <c r="I111" s="14"/>
      <c r="L111" s="1"/>
    </row>
    <row r="112">
      <c r="F112" s="1"/>
      <c r="G112" s="1"/>
      <c r="H112" s="1"/>
      <c r="I112" s="14"/>
      <c r="L112" s="1"/>
    </row>
    <row r="113">
      <c r="F113" s="1"/>
      <c r="G113" s="1"/>
      <c r="H113" s="1"/>
      <c r="I113" s="14"/>
      <c r="L113" s="1"/>
    </row>
    <row r="114">
      <c r="F114" s="1"/>
      <c r="G114" s="1"/>
      <c r="H114" s="1"/>
      <c r="I114" s="14"/>
      <c r="L114" s="1"/>
    </row>
    <row r="115">
      <c r="F115" s="1"/>
      <c r="G115" s="1"/>
      <c r="H115" s="1"/>
      <c r="I115" s="14"/>
      <c r="L115" s="1"/>
    </row>
    <row r="116">
      <c r="F116" s="1"/>
      <c r="G116" s="1"/>
      <c r="H116" s="1"/>
      <c r="I116" s="14"/>
      <c r="L116" s="1"/>
    </row>
    <row r="117">
      <c r="F117" s="1"/>
      <c r="G117" s="1"/>
      <c r="H117" s="1"/>
      <c r="I117" s="14"/>
      <c r="L117" s="1"/>
    </row>
    <row r="118">
      <c r="F118" s="1"/>
      <c r="G118" s="1"/>
      <c r="H118" s="1"/>
      <c r="I118" s="14"/>
      <c r="L118" s="1"/>
    </row>
    <row r="119">
      <c r="F119" s="1"/>
      <c r="G119" s="1"/>
      <c r="H119" s="1"/>
      <c r="I119" s="14"/>
      <c r="L119" s="1"/>
    </row>
    <row r="120">
      <c r="F120" s="1"/>
      <c r="G120" s="1"/>
      <c r="H120" s="1"/>
      <c r="I120" s="14"/>
      <c r="L120" s="1"/>
    </row>
    <row r="121">
      <c r="F121" s="1"/>
      <c r="G121" s="1"/>
      <c r="H121" s="1"/>
      <c r="I121" s="14"/>
      <c r="L121" s="1"/>
    </row>
    <row r="122">
      <c r="F122" s="1"/>
      <c r="G122" s="1"/>
      <c r="H122" s="1"/>
      <c r="I122" s="14"/>
      <c r="L122" s="1"/>
    </row>
    <row r="123">
      <c r="F123" s="1"/>
      <c r="G123" s="1"/>
      <c r="H123" s="1"/>
      <c r="I123" s="14"/>
      <c r="L123" s="1"/>
    </row>
    <row r="124">
      <c r="F124" s="1"/>
      <c r="G124" s="1"/>
      <c r="H124" s="1"/>
      <c r="I124" s="14"/>
      <c r="L124" s="1"/>
    </row>
    <row r="125">
      <c r="F125" s="1"/>
      <c r="G125" s="1"/>
      <c r="H125" s="1"/>
      <c r="I125" s="14"/>
      <c r="L125" s="1"/>
    </row>
    <row r="126">
      <c r="F126" s="1"/>
      <c r="G126" s="1"/>
      <c r="H126" s="1"/>
      <c r="I126" s="14"/>
      <c r="L126" s="1"/>
    </row>
    <row r="127">
      <c r="F127" s="1"/>
      <c r="G127" s="1"/>
      <c r="H127" s="1"/>
      <c r="I127" s="14"/>
      <c r="L127" s="1"/>
    </row>
    <row r="128">
      <c r="F128" s="1"/>
      <c r="G128" s="1"/>
      <c r="H128" s="1"/>
      <c r="I128" s="14"/>
      <c r="L128" s="1"/>
    </row>
    <row r="129">
      <c r="F129" s="1"/>
      <c r="G129" s="1"/>
      <c r="H129" s="1"/>
      <c r="I129" s="14"/>
      <c r="L129" s="1"/>
    </row>
    <row r="130">
      <c r="F130" s="1"/>
      <c r="G130" s="1"/>
      <c r="H130" s="1"/>
      <c r="I130" s="14"/>
      <c r="L130" s="1"/>
    </row>
    <row r="131">
      <c r="F131" s="1"/>
      <c r="G131" s="1"/>
      <c r="H131" s="1"/>
      <c r="I131" s="14"/>
      <c r="L131" s="1"/>
    </row>
    <row r="132">
      <c r="F132" s="1"/>
      <c r="G132" s="1"/>
      <c r="H132" s="1"/>
      <c r="I132" s="14"/>
      <c r="L132" s="1"/>
    </row>
    <row r="133">
      <c r="F133" s="1"/>
      <c r="G133" s="1"/>
      <c r="H133" s="1"/>
      <c r="I133" s="14"/>
      <c r="L133" s="1"/>
    </row>
    <row r="134">
      <c r="F134" s="1"/>
      <c r="G134" s="1"/>
      <c r="H134" s="1"/>
      <c r="I134" s="14"/>
      <c r="L134" s="1"/>
    </row>
    <row r="135">
      <c r="F135" s="1"/>
      <c r="G135" s="1"/>
      <c r="H135" s="1"/>
      <c r="I135" s="14"/>
      <c r="L135" s="1"/>
    </row>
    <row r="136">
      <c r="F136" s="1"/>
      <c r="G136" s="1"/>
      <c r="H136" s="1"/>
      <c r="I136" s="14"/>
      <c r="L136" s="1"/>
    </row>
    <row r="137">
      <c r="F137" s="1"/>
      <c r="G137" s="1"/>
      <c r="H137" s="1"/>
      <c r="I137" s="14"/>
      <c r="L137" s="1"/>
    </row>
    <row r="138">
      <c r="F138" s="1"/>
      <c r="G138" s="1"/>
      <c r="H138" s="1"/>
      <c r="I138" s="14"/>
      <c r="L138" s="1"/>
    </row>
    <row r="139">
      <c r="F139" s="1"/>
      <c r="G139" s="1"/>
      <c r="H139" s="1"/>
      <c r="I139" s="14"/>
      <c r="L139" s="1"/>
    </row>
    <row r="140">
      <c r="F140" s="1"/>
      <c r="G140" s="1"/>
      <c r="H140" s="1"/>
      <c r="I140" s="14"/>
      <c r="L140" s="1"/>
    </row>
    <row r="141">
      <c r="F141" s="1"/>
      <c r="G141" s="1"/>
      <c r="H141" s="1"/>
      <c r="I141" s="14"/>
      <c r="L141" s="1"/>
    </row>
    <row r="142">
      <c r="F142" s="1"/>
      <c r="G142" s="1"/>
      <c r="H142" s="1"/>
      <c r="I142" s="14"/>
      <c r="L142" s="1"/>
    </row>
    <row r="143">
      <c r="F143" s="1"/>
      <c r="G143" s="1"/>
      <c r="H143" s="1"/>
      <c r="I143" s="14"/>
      <c r="L143" s="1"/>
    </row>
    <row r="144">
      <c r="F144" s="1"/>
      <c r="G144" s="1"/>
      <c r="H144" s="1"/>
      <c r="I144" s="14"/>
      <c r="L144" s="1"/>
    </row>
    <row r="145">
      <c r="F145" s="1"/>
      <c r="G145" s="1"/>
      <c r="H145" s="1"/>
      <c r="I145" s="14"/>
      <c r="L145" s="1"/>
    </row>
    <row r="146">
      <c r="F146" s="1"/>
      <c r="G146" s="1"/>
      <c r="H146" s="1"/>
      <c r="I146" s="14"/>
      <c r="L146" s="1"/>
    </row>
    <row r="147">
      <c r="F147" s="1"/>
      <c r="G147" s="1"/>
      <c r="H147" s="1"/>
      <c r="I147" s="14"/>
      <c r="L147" s="1"/>
    </row>
    <row r="148">
      <c r="F148" s="1"/>
      <c r="G148" s="1"/>
      <c r="H148" s="1"/>
      <c r="I148" s="14"/>
      <c r="L148" s="1"/>
    </row>
    <row r="149">
      <c r="F149" s="1"/>
      <c r="G149" s="1"/>
      <c r="H149" s="1"/>
      <c r="I149" s="14"/>
      <c r="L149" s="1"/>
    </row>
    <row r="150">
      <c r="F150" s="1"/>
      <c r="G150" s="1"/>
      <c r="H150" s="1"/>
      <c r="I150" s="14"/>
      <c r="L150" s="1"/>
    </row>
    <row r="151">
      <c r="F151" s="1"/>
      <c r="G151" s="1"/>
      <c r="H151" s="1"/>
      <c r="I151" s="14"/>
      <c r="L151" s="1"/>
    </row>
    <row r="152">
      <c r="F152" s="1"/>
      <c r="G152" s="1"/>
      <c r="H152" s="1"/>
      <c r="I152" s="14"/>
      <c r="L152" s="1"/>
    </row>
    <row r="153">
      <c r="F153" s="1"/>
      <c r="G153" s="1"/>
      <c r="H153" s="1"/>
      <c r="I153" s="14"/>
      <c r="L153" s="1"/>
    </row>
    <row r="154">
      <c r="F154" s="1"/>
      <c r="G154" s="1"/>
      <c r="H154" s="1"/>
      <c r="I154" s="14"/>
      <c r="L154" s="1"/>
    </row>
    <row r="155">
      <c r="F155" s="1"/>
      <c r="G155" s="1"/>
      <c r="H155" s="1"/>
      <c r="I155" s="14"/>
      <c r="L155" s="1"/>
    </row>
    <row r="156">
      <c r="F156" s="1"/>
      <c r="G156" s="1"/>
      <c r="H156" s="1"/>
      <c r="I156" s="14"/>
      <c r="L156" s="1"/>
    </row>
    <row r="157">
      <c r="F157" s="1"/>
      <c r="G157" s="1"/>
      <c r="H157" s="1"/>
      <c r="I157" s="14"/>
      <c r="L157" s="1"/>
    </row>
    <row r="158">
      <c r="F158" s="1"/>
      <c r="G158" s="1"/>
      <c r="H158" s="1"/>
      <c r="I158" s="14"/>
      <c r="L158" s="1"/>
    </row>
    <row r="159">
      <c r="F159" s="1"/>
      <c r="G159" s="1"/>
      <c r="H159" s="1"/>
      <c r="I159" s="14"/>
      <c r="L159" s="1"/>
    </row>
    <row r="160">
      <c r="F160" s="1"/>
      <c r="G160" s="1"/>
      <c r="H160" s="1"/>
      <c r="I160" s="14"/>
      <c r="L160" s="1"/>
    </row>
    <row r="161">
      <c r="F161" s="1"/>
      <c r="G161" s="1"/>
      <c r="H161" s="1"/>
      <c r="I161" s="14"/>
      <c r="L161" s="1"/>
    </row>
    <row r="162">
      <c r="F162" s="1"/>
      <c r="G162" s="1"/>
      <c r="H162" s="1"/>
      <c r="I162" s="14"/>
      <c r="L162" s="1"/>
    </row>
    <row r="163">
      <c r="F163" s="1"/>
      <c r="G163" s="1"/>
      <c r="H163" s="1"/>
      <c r="I163" s="14"/>
      <c r="L163" s="1"/>
    </row>
    <row r="164">
      <c r="F164" s="1"/>
      <c r="G164" s="1"/>
      <c r="H164" s="1"/>
      <c r="I164" s="14"/>
      <c r="L164" s="1"/>
    </row>
    <row r="165">
      <c r="F165" s="1"/>
      <c r="G165" s="1"/>
      <c r="H165" s="1"/>
      <c r="I165" s="14"/>
      <c r="L165" s="1"/>
    </row>
    <row r="166">
      <c r="F166" s="1"/>
      <c r="G166" s="1"/>
      <c r="H166" s="1"/>
      <c r="I166" s="14"/>
      <c r="L166" s="1"/>
    </row>
    <row r="167">
      <c r="F167" s="1"/>
      <c r="G167" s="1"/>
      <c r="H167" s="1"/>
      <c r="I167" s="14"/>
      <c r="L167" s="1"/>
    </row>
    <row r="168">
      <c r="F168" s="1"/>
      <c r="G168" s="1"/>
      <c r="H168" s="1"/>
      <c r="I168" s="14"/>
      <c r="L168" s="1"/>
    </row>
    <row r="169">
      <c r="F169" s="1"/>
      <c r="G169" s="1"/>
      <c r="H169" s="1"/>
      <c r="I169" s="14"/>
      <c r="L169" s="1"/>
    </row>
    <row r="170">
      <c r="F170" s="1"/>
      <c r="G170" s="1"/>
      <c r="H170" s="1"/>
      <c r="I170" s="14"/>
      <c r="L170" s="1"/>
    </row>
    <row r="171">
      <c r="F171" s="1"/>
      <c r="G171" s="1"/>
      <c r="H171" s="1"/>
      <c r="I171" s="14"/>
      <c r="L171" s="1"/>
    </row>
    <row r="172">
      <c r="F172" s="1"/>
      <c r="G172" s="1"/>
      <c r="H172" s="1"/>
      <c r="I172" s="14"/>
      <c r="L172" s="1"/>
    </row>
    <row r="173">
      <c r="F173" s="1"/>
      <c r="G173" s="1"/>
      <c r="H173" s="1"/>
      <c r="I173" s="14"/>
      <c r="L173" s="1"/>
    </row>
    <row r="174">
      <c r="F174" s="1"/>
      <c r="G174" s="1"/>
      <c r="H174" s="1"/>
      <c r="I174" s="14"/>
      <c r="L174" s="1"/>
    </row>
    <row r="175">
      <c r="F175" s="1"/>
      <c r="G175" s="1"/>
      <c r="H175" s="1"/>
      <c r="I175" s="14"/>
      <c r="L175" s="1"/>
    </row>
    <row r="176">
      <c r="F176" s="1"/>
      <c r="G176" s="1"/>
      <c r="H176" s="1"/>
      <c r="I176" s="14"/>
      <c r="L176" s="1"/>
    </row>
    <row r="177">
      <c r="F177" s="1"/>
      <c r="G177" s="1"/>
      <c r="H177" s="1"/>
      <c r="I177" s="14"/>
      <c r="L177" s="1"/>
    </row>
    <row r="178">
      <c r="F178" s="1"/>
      <c r="G178" s="1"/>
      <c r="H178" s="1"/>
      <c r="I178" s="14"/>
      <c r="L178" s="1"/>
    </row>
    <row r="179">
      <c r="F179" s="1"/>
      <c r="G179" s="1"/>
      <c r="H179" s="1"/>
      <c r="I179" s="14"/>
      <c r="L179" s="1"/>
    </row>
    <row r="180">
      <c r="F180" s="1"/>
      <c r="G180" s="1"/>
      <c r="H180" s="1"/>
      <c r="I180" s="14"/>
      <c r="L180" s="1"/>
    </row>
    <row r="181">
      <c r="F181" s="1"/>
      <c r="G181" s="1"/>
      <c r="H181" s="1"/>
      <c r="I181" s="14"/>
      <c r="L181" s="1"/>
    </row>
    <row r="182">
      <c r="F182" s="1"/>
      <c r="G182" s="1"/>
      <c r="H182" s="1"/>
      <c r="I182" s="14"/>
      <c r="L182" s="1"/>
    </row>
    <row r="183">
      <c r="F183" s="1"/>
      <c r="G183" s="1"/>
      <c r="H183" s="1"/>
      <c r="I183" s="14"/>
      <c r="L183" s="1"/>
    </row>
    <row r="184">
      <c r="F184" s="1"/>
      <c r="G184" s="1"/>
      <c r="H184" s="1"/>
      <c r="I184" s="14"/>
      <c r="L184" s="1"/>
    </row>
    <row r="185">
      <c r="F185" s="1"/>
      <c r="G185" s="1"/>
      <c r="H185" s="1"/>
      <c r="I185" s="14"/>
      <c r="L185" s="1"/>
    </row>
    <row r="186">
      <c r="F186" s="1"/>
      <c r="G186" s="1"/>
      <c r="H186" s="1"/>
      <c r="I186" s="14"/>
      <c r="L186" s="1"/>
    </row>
    <row r="187">
      <c r="F187" s="1"/>
      <c r="G187" s="1"/>
      <c r="H187" s="1"/>
      <c r="I187" s="14"/>
      <c r="L187" s="1"/>
    </row>
    <row r="188">
      <c r="F188" s="1"/>
      <c r="G188" s="1"/>
      <c r="H188" s="1"/>
      <c r="I188" s="14"/>
      <c r="L188" s="1"/>
    </row>
    <row r="189">
      <c r="F189" s="1"/>
      <c r="G189" s="1"/>
      <c r="H189" s="1"/>
      <c r="I189" s="14"/>
      <c r="L189" s="1"/>
    </row>
    <row r="190">
      <c r="F190" s="1"/>
      <c r="G190" s="1"/>
      <c r="H190" s="1"/>
      <c r="I190" s="14"/>
      <c r="L190" s="1"/>
    </row>
    <row r="191">
      <c r="F191" s="1"/>
      <c r="G191" s="1"/>
      <c r="H191" s="1"/>
      <c r="I191" s="14"/>
      <c r="L191" s="1"/>
    </row>
    <row r="192">
      <c r="F192" s="1"/>
      <c r="G192" s="1"/>
      <c r="H192" s="1"/>
      <c r="I192" s="14"/>
      <c r="L192" s="1"/>
    </row>
    <row r="193">
      <c r="F193" s="1"/>
      <c r="G193" s="1"/>
      <c r="H193" s="1"/>
      <c r="I193" s="14"/>
      <c r="L193" s="1"/>
    </row>
    <row r="194">
      <c r="F194" s="1"/>
      <c r="G194" s="1"/>
      <c r="H194" s="1"/>
      <c r="I194" s="14"/>
      <c r="L194" s="1"/>
    </row>
    <row r="195">
      <c r="F195" s="1"/>
      <c r="G195" s="1"/>
      <c r="H195" s="1"/>
      <c r="I195" s="14"/>
      <c r="L195" s="1"/>
    </row>
    <row r="196">
      <c r="F196" s="1"/>
      <c r="G196" s="1"/>
      <c r="H196" s="1"/>
      <c r="I196" s="14"/>
      <c r="L196" s="1"/>
    </row>
    <row r="197">
      <c r="F197" s="1"/>
      <c r="G197" s="1"/>
      <c r="H197" s="1"/>
      <c r="I197" s="14"/>
      <c r="L197" s="1"/>
    </row>
    <row r="198">
      <c r="F198" s="1"/>
      <c r="G198" s="1"/>
      <c r="H198" s="1"/>
      <c r="I198" s="14"/>
      <c r="L198" s="1"/>
    </row>
    <row r="199">
      <c r="F199" s="1"/>
      <c r="G199" s="1"/>
      <c r="H199" s="1"/>
      <c r="I199" s="14"/>
      <c r="L199" s="1"/>
    </row>
    <row r="200">
      <c r="F200" s="1"/>
      <c r="G200" s="1"/>
      <c r="H200" s="1"/>
      <c r="I200" s="14"/>
      <c r="L200" s="1"/>
    </row>
    <row r="201">
      <c r="F201" s="1"/>
      <c r="G201" s="1"/>
      <c r="H201" s="1"/>
      <c r="I201" s="14"/>
      <c r="L201" s="1"/>
    </row>
    <row r="202">
      <c r="F202" s="1"/>
      <c r="G202" s="1"/>
      <c r="H202" s="1"/>
      <c r="I202" s="14"/>
      <c r="L202" s="1"/>
    </row>
    <row r="203">
      <c r="F203" s="1"/>
      <c r="G203" s="1"/>
      <c r="H203" s="1"/>
      <c r="I203" s="14"/>
      <c r="L203" s="1"/>
    </row>
    <row r="204">
      <c r="F204" s="1"/>
      <c r="G204" s="1"/>
      <c r="H204" s="1"/>
      <c r="I204" s="14"/>
      <c r="L204" s="1"/>
    </row>
    <row r="205">
      <c r="F205" s="1"/>
      <c r="G205" s="1"/>
      <c r="H205" s="1"/>
      <c r="I205" s="14"/>
      <c r="L205" s="1"/>
    </row>
    <row r="206">
      <c r="F206" s="1"/>
      <c r="G206" s="1"/>
      <c r="H206" s="1"/>
      <c r="I206" s="14"/>
      <c r="L206" s="1"/>
    </row>
    <row r="207">
      <c r="F207" s="1"/>
      <c r="G207" s="1"/>
      <c r="H207" s="1"/>
      <c r="I207" s="14"/>
      <c r="L207" s="1"/>
    </row>
    <row r="208">
      <c r="F208" s="1"/>
      <c r="G208" s="1"/>
      <c r="H208" s="1"/>
      <c r="I208" s="14"/>
      <c r="L208" s="1"/>
    </row>
    <row r="209">
      <c r="F209" s="1"/>
      <c r="G209" s="1"/>
      <c r="H209" s="1"/>
      <c r="I209" s="14"/>
      <c r="L209" s="1"/>
    </row>
    <row r="210">
      <c r="F210" s="1"/>
      <c r="G210" s="1"/>
      <c r="H210" s="1"/>
      <c r="I210" s="14"/>
      <c r="L210" s="1"/>
    </row>
    <row r="211">
      <c r="F211" s="1"/>
      <c r="G211" s="1"/>
      <c r="H211" s="1"/>
      <c r="I211" s="14"/>
      <c r="L211" s="1"/>
    </row>
    <row r="212">
      <c r="F212" s="1"/>
      <c r="G212" s="1"/>
      <c r="H212" s="1"/>
      <c r="I212" s="14"/>
      <c r="L212" s="1"/>
    </row>
    <row r="213">
      <c r="F213" s="1"/>
      <c r="G213" s="1"/>
      <c r="H213" s="1"/>
      <c r="I213" s="14"/>
      <c r="L213" s="1"/>
    </row>
    <row r="214">
      <c r="F214" s="1"/>
      <c r="G214" s="1"/>
      <c r="H214" s="1"/>
      <c r="I214" s="14"/>
      <c r="L214" s="1"/>
    </row>
    <row r="215">
      <c r="F215" s="1"/>
      <c r="G215" s="1"/>
      <c r="H215" s="1"/>
      <c r="I215" s="14"/>
      <c r="L215" s="1"/>
    </row>
    <row r="216">
      <c r="F216" s="1"/>
      <c r="G216" s="1"/>
      <c r="H216" s="1"/>
      <c r="I216" s="14"/>
      <c r="L216" s="1"/>
    </row>
    <row r="217">
      <c r="F217" s="1"/>
      <c r="G217" s="1"/>
      <c r="H217" s="1"/>
      <c r="I217" s="14"/>
      <c r="L217" s="1"/>
    </row>
    <row r="218">
      <c r="F218" s="1"/>
      <c r="G218" s="1"/>
      <c r="H218" s="1"/>
      <c r="I218" s="14"/>
      <c r="L218" s="1"/>
    </row>
    <row r="219">
      <c r="F219" s="1"/>
      <c r="G219" s="1"/>
      <c r="H219" s="1"/>
      <c r="I219" s="14"/>
      <c r="L219" s="1"/>
    </row>
    <row r="220">
      <c r="F220" s="1"/>
      <c r="G220" s="1"/>
      <c r="H220" s="1"/>
      <c r="I220" s="14"/>
      <c r="L220" s="1"/>
    </row>
    <row r="221">
      <c r="F221" s="1"/>
      <c r="G221" s="1"/>
      <c r="H221" s="1"/>
      <c r="I221" s="14"/>
      <c r="L221" s="1"/>
    </row>
    <row r="222">
      <c r="F222" s="1"/>
      <c r="G222" s="1"/>
      <c r="H222" s="1"/>
      <c r="I222" s="14"/>
      <c r="L222" s="1"/>
    </row>
    <row r="223">
      <c r="F223" s="1"/>
      <c r="G223" s="1"/>
      <c r="H223" s="1"/>
      <c r="I223" s="14"/>
      <c r="L223" s="1"/>
    </row>
    <row r="224">
      <c r="F224" s="1"/>
      <c r="G224" s="1"/>
      <c r="H224" s="1"/>
      <c r="I224" s="14"/>
      <c r="L224" s="1"/>
    </row>
    <row r="225">
      <c r="F225" s="1"/>
      <c r="G225" s="1"/>
      <c r="H225" s="1"/>
      <c r="I225" s="14"/>
      <c r="L225" s="1"/>
    </row>
    <row r="226">
      <c r="F226" s="1"/>
      <c r="G226" s="1"/>
      <c r="H226" s="1"/>
      <c r="I226" s="14"/>
      <c r="L226" s="1"/>
    </row>
    <row r="227">
      <c r="F227" s="1"/>
      <c r="G227" s="1"/>
      <c r="H227" s="1"/>
      <c r="I227" s="14"/>
      <c r="L227" s="1"/>
    </row>
    <row r="228">
      <c r="F228" s="1"/>
      <c r="G228" s="1"/>
      <c r="H228" s="1"/>
      <c r="I228" s="14"/>
      <c r="L228" s="1"/>
    </row>
    <row r="229">
      <c r="F229" s="1"/>
      <c r="G229" s="1"/>
      <c r="H229" s="1"/>
      <c r="I229" s="14"/>
      <c r="L229" s="1"/>
    </row>
    <row r="230">
      <c r="F230" s="1"/>
      <c r="G230" s="1"/>
      <c r="H230" s="1"/>
      <c r="I230" s="14"/>
      <c r="L230" s="1"/>
    </row>
    <row r="231">
      <c r="F231" s="1"/>
      <c r="G231" s="1"/>
      <c r="H231" s="1"/>
      <c r="I231" s="14"/>
      <c r="L231" s="1"/>
    </row>
    <row r="232">
      <c r="F232" s="1"/>
      <c r="G232" s="1"/>
      <c r="H232" s="1"/>
      <c r="I232" s="14"/>
      <c r="L232" s="1"/>
    </row>
    <row r="233">
      <c r="F233" s="1"/>
      <c r="G233" s="1"/>
      <c r="H233" s="1"/>
      <c r="I233" s="14"/>
      <c r="L233" s="1"/>
    </row>
    <row r="234">
      <c r="F234" s="1"/>
      <c r="G234" s="1"/>
      <c r="H234" s="1"/>
      <c r="I234" s="14"/>
      <c r="L234" s="1"/>
    </row>
    <row r="235">
      <c r="F235" s="1"/>
      <c r="G235" s="1"/>
      <c r="H235" s="1"/>
      <c r="I235" s="14"/>
      <c r="L235" s="1"/>
    </row>
    <row r="236">
      <c r="F236" s="1"/>
      <c r="G236" s="1"/>
      <c r="H236" s="1"/>
      <c r="I236" s="14"/>
      <c r="L236" s="1"/>
    </row>
    <row r="237">
      <c r="F237" s="1"/>
      <c r="G237" s="1"/>
      <c r="H237" s="1"/>
      <c r="I237" s="14"/>
      <c r="L237" s="1"/>
    </row>
    <row r="238">
      <c r="F238" s="1"/>
      <c r="G238" s="1"/>
      <c r="H238" s="1"/>
      <c r="I238" s="14"/>
      <c r="L238" s="1"/>
    </row>
    <row r="239">
      <c r="F239" s="1"/>
      <c r="G239" s="1"/>
      <c r="H239" s="1"/>
      <c r="I239" s="14"/>
      <c r="L239" s="1"/>
    </row>
    <row r="240">
      <c r="F240" s="1"/>
      <c r="G240" s="1"/>
      <c r="H240" s="1"/>
      <c r="I240" s="14"/>
      <c r="L240" s="1"/>
    </row>
    <row r="241">
      <c r="F241" s="1"/>
      <c r="G241" s="1"/>
      <c r="H241" s="1"/>
      <c r="I241" s="14"/>
      <c r="L241" s="1"/>
    </row>
    <row r="242">
      <c r="F242" s="1"/>
      <c r="G242" s="1"/>
      <c r="H242" s="1"/>
      <c r="I242" s="14"/>
      <c r="L242" s="1"/>
    </row>
    <row r="243">
      <c r="F243" s="1"/>
      <c r="G243" s="1"/>
      <c r="H243" s="1"/>
      <c r="I243" s="14"/>
      <c r="L243" s="1"/>
    </row>
    <row r="244">
      <c r="F244" s="1"/>
      <c r="G244" s="1"/>
      <c r="H244" s="1"/>
      <c r="I244" s="14"/>
      <c r="L244" s="1"/>
    </row>
    <row r="245">
      <c r="F245" s="1"/>
      <c r="G245" s="1"/>
      <c r="H245" s="1"/>
      <c r="I245" s="14"/>
      <c r="L245" s="1"/>
    </row>
    <row r="246">
      <c r="F246" s="1"/>
      <c r="G246" s="1"/>
      <c r="H246" s="1"/>
      <c r="I246" s="14"/>
      <c r="L246" s="1"/>
    </row>
    <row r="247">
      <c r="F247" s="1"/>
      <c r="G247" s="1"/>
      <c r="H247" s="1"/>
      <c r="I247" s="14"/>
      <c r="L247" s="1"/>
    </row>
    <row r="248">
      <c r="F248" s="1"/>
      <c r="G248" s="1"/>
      <c r="H248" s="1"/>
      <c r="I248" s="14"/>
      <c r="L248" s="1"/>
    </row>
    <row r="249">
      <c r="F249" s="1"/>
      <c r="G249" s="1"/>
      <c r="H249" s="1"/>
      <c r="I249" s="14"/>
      <c r="L249" s="1"/>
    </row>
    <row r="250">
      <c r="F250" s="1"/>
      <c r="G250" s="1"/>
      <c r="H250" s="1"/>
      <c r="I250" s="14"/>
      <c r="L250" s="1"/>
    </row>
    <row r="251">
      <c r="F251" s="1"/>
      <c r="G251" s="1"/>
      <c r="H251" s="1"/>
      <c r="I251" s="14"/>
      <c r="L251" s="1"/>
    </row>
    <row r="252">
      <c r="F252" s="1"/>
      <c r="G252" s="1"/>
      <c r="H252" s="1"/>
      <c r="I252" s="14"/>
      <c r="L252" s="1"/>
    </row>
    <row r="253">
      <c r="F253" s="1"/>
      <c r="G253" s="1"/>
      <c r="H253" s="1"/>
      <c r="I253" s="14"/>
      <c r="L253" s="1"/>
    </row>
    <row r="254">
      <c r="F254" s="1"/>
      <c r="G254" s="1"/>
      <c r="H254" s="1"/>
      <c r="I254" s="14"/>
      <c r="L254" s="1"/>
    </row>
    <row r="255">
      <c r="F255" s="1"/>
      <c r="G255" s="1"/>
      <c r="H255" s="1"/>
      <c r="I255" s="14"/>
      <c r="L255" s="1"/>
    </row>
    <row r="256">
      <c r="F256" s="1"/>
      <c r="G256" s="1"/>
      <c r="H256" s="1"/>
      <c r="I256" s="14"/>
      <c r="L256" s="1"/>
    </row>
    <row r="257">
      <c r="F257" s="1"/>
      <c r="G257" s="1"/>
      <c r="H257" s="1"/>
      <c r="I257" s="14"/>
      <c r="L257" s="1"/>
    </row>
    <row r="258">
      <c r="F258" s="1"/>
      <c r="G258" s="1"/>
      <c r="H258" s="1"/>
      <c r="I258" s="14"/>
      <c r="L258" s="1"/>
    </row>
    <row r="259">
      <c r="F259" s="1"/>
      <c r="G259" s="1"/>
      <c r="H259" s="1"/>
      <c r="I259" s="14"/>
      <c r="L259" s="1"/>
    </row>
    <row r="260">
      <c r="F260" s="1"/>
      <c r="G260" s="1"/>
      <c r="H260" s="1"/>
      <c r="I260" s="14"/>
      <c r="L260" s="1"/>
    </row>
    <row r="261">
      <c r="F261" s="1"/>
      <c r="G261" s="1"/>
      <c r="H261" s="1"/>
      <c r="I261" s="14"/>
      <c r="L261" s="1"/>
    </row>
    <row r="262">
      <c r="F262" s="1"/>
      <c r="G262" s="1"/>
      <c r="H262" s="1"/>
      <c r="I262" s="14"/>
      <c r="L262" s="1"/>
    </row>
    <row r="263">
      <c r="F263" s="1"/>
      <c r="G263" s="1"/>
      <c r="H263" s="1"/>
      <c r="I263" s="14"/>
      <c r="L263" s="1"/>
    </row>
    <row r="264">
      <c r="F264" s="1"/>
      <c r="G264" s="1"/>
      <c r="H264" s="1"/>
      <c r="I264" s="14"/>
      <c r="L264" s="1"/>
    </row>
    <row r="265">
      <c r="F265" s="1"/>
      <c r="G265" s="1"/>
      <c r="H265" s="1"/>
      <c r="I265" s="14"/>
      <c r="L265" s="1"/>
    </row>
    <row r="266">
      <c r="F266" s="1"/>
      <c r="G266" s="1"/>
      <c r="H266" s="1"/>
      <c r="I266" s="14"/>
      <c r="L266" s="1"/>
    </row>
    <row r="267">
      <c r="F267" s="1"/>
      <c r="G267" s="1"/>
      <c r="H267" s="1"/>
      <c r="I267" s="14"/>
      <c r="L267" s="1"/>
    </row>
    <row r="268">
      <c r="F268" s="1"/>
      <c r="G268" s="1"/>
      <c r="H268" s="1"/>
      <c r="I268" s="14"/>
      <c r="L268" s="1"/>
    </row>
    <row r="269">
      <c r="F269" s="1"/>
      <c r="G269" s="1"/>
      <c r="H269" s="1"/>
      <c r="I269" s="14"/>
      <c r="L269" s="1"/>
    </row>
    <row r="270">
      <c r="F270" s="1"/>
      <c r="G270" s="1"/>
      <c r="H270" s="1"/>
      <c r="I270" s="14"/>
      <c r="L270" s="1"/>
    </row>
    <row r="271">
      <c r="F271" s="1"/>
      <c r="G271" s="1"/>
      <c r="H271" s="1"/>
      <c r="I271" s="14"/>
      <c r="L271" s="1"/>
    </row>
    <row r="272">
      <c r="F272" s="1"/>
      <c r="G272" s="1"/>
      <c r="H272" s="1"/>
      <c r="I272" s="14"/>
      <c r="L272" s="1"/>
    </row>
    <row r="273">
      <c r="F273" s="1"/>
      <c r="G273" s="1"/>
      <c r="H273" s="1"/>
      <c r="I273" s="14"/>
      <c r="L273" s="1"/>
    </row>
    <row r="274">
      <c r="F274" s="1"/>
      <c r="G274" s="1"/>
      <c r="H274" s="1"/>
      <c r="I274" s="14"/>
      <c r="L274" s="1"/>
    </row>
    <row r="275">
      <c r="F275" s="1"/>
      <c r="G275" s="1"/>
      <c r="H275" s="1"/>
      <c r="I275" s="14"/>
      <c r="L275" s="1"/>
    </row>
    <row r="276">
      <c r="F276" s="1"/>
      <c r="G276" s="1"/>
      <c r="H276" s="1"/>
      <c r="I276" s="14"/>
      <c r="L276" s="1"/>
    </row>
    <row r="277">
      <c r="F277" s="1"/>
      <c r="G277" s="1"/>
      <c r="H277" s="1"/>
      <c r="I277" s="14"/>
      <c r="L277" s="1"/>
    </row>
    <row r="278">
      <c r="F278" s="1"/>
      <c r="G278" s="1"/>
      <c r="H278" s="1"/>
      <c r="I278" s="14"/>
      <c r="L278" s="1"/>
    </row>
    <row r="279">
      <c r="F279" s="1"/>
      <c r="G279" s="1"/>
      <c r="H279" s="1"/>
      <c r="I279" s="14"/>
      <c r="L279" s="1"/>
    </row>
    <row r="280">
      <c r="F280" s="1"/>
      <c r="G280" s="1"/>
      <c r="H280" s="1"/>
      <c r="I280" s="14"/>
      <c r="L280" s="1"/>
    </row>
    <row r="281">
      <c r="F281" s="1"/>
      <c r="G281" s="1"/>
      <c r="H281" s="1"/>
      <c r="I281" s="14"/>
      <c r="L281" s="1"/>
    </row>
    <row r="282">
      <c r="F282" s="1"/>
      <c r="G282" s="1"/>
      <c r="H282" s="1"/>
      <c r="I282" s="14"/>
      <c r="L282" s="1"/>
    </row>
    <row r="283">
      <c r="F283" s="1"/>
      <c r="G283" s="1"/>
      <c r="H283" s="1"/>
      <c r="I283" s="14"/>
      <c r="L283" s="1"/>
    </row>
    <row r="284">
      <c r="F284" s="1"/>
      <c r="G284" s="1"/>
      <c r="H284" s="1"/>
      <c r="I284" s="14"/>
      <c r="L284" s="1"/>
    </row>
    <row r="285">
      <c r="F285" s="1"/>
      <c r="G285" s="1"/>
      <c r="H285" s="1"/>
      <c r="I285" s="14"/>
      <c r="L285" s="1"/>
    </row>
    <row r="286">
      <c r="F286" s="1"/>
      <c r="G286" s="1"/>
      <c r="H286" s="1"/>
      <c r="I286" s="14"/>
      <c r="L286" s="1"/>
    </row>
    <row r="287">
      <c r="F287" s="1"/>
      <c r="G287" s="1"/>
      <c r="H287" s="1"/>
      <c r="I287" s="14"/>
      <c r="L287" s="1"/>
    </row>
    <row r="288">
      <c r="F288" s="1"/>
      <c r="G288" s="1"/>
      <c r="H288" s="1"/>
      <c r="I288" s="14"/>
      <c r="L288" s="1"/>
    </row>
    <row r="289">
      <c r="F289" s="1"/>
      <c r="G289" s="1"/>
      <c r="H289" s="1"/>
      <c r="I289" s="14"/>
      <c r="L289" s="1"/>
    </row>
    <row r="290">
      <c r="F290" s="1"/>
      <c r="G290" s="1"/>
      <c r="H290" s="1"/>
      <c r="I290" s="14"/>
      <c r="L290" s="1"/>
    </row>
    <row r="291">
      <c r="F291" s="1"/>
      <c r="G291" s="1"/>
      <c r="H291" s="1"/>
      <c r="I291" s="14"/>
      <c r="L291" s="1"/>
    </row>
    <row r="292">
      <c r="F292" s="1"/>
      <c r="G292" s="1"/>
      <c r="H292" s="1"/>
      <c r="I292" s="14"/>
      <c r="L292" s="1"/>
    </row>
    <row r="293">
      <c r="F293" s="1"/>
      <c r="G293" s="1"/>
      <c r="H293" s="1"/>
      <c r="I293" s="14"/>
      <c r="L293" s="1"/>
    </row>
    <row r="294">
      <c r="F294" s="1"/>
      <c r="G294" s="1"/>
      <c r="H294" s="1"/>
      <c r="I294" s="14"/>
      <c r="L294" s="1"/>
    </row>
    <row r="295">
      <c r="F295" s="1"/>
      <c r="G295" s="1"/>
      <c r="H295" s="1"/>
      <c r="I295" s="14"/>
      <c r="L295" s="1"/>
    </row>
    <row r="296">
      <c r="F296" s="1"/>
      <c r="G296" s="1"/>
      <c r="H296" s="1"/>
      <c r="I296" s="14"/>
      <c r="L296" s="1"/>
    </row>
    <row r="297">
      <c r="F297" s="1"/>
      <c r="G297" s="1"/>
      <c r="H297" s="1"/>
      <c r="I297" s="14"/>
      <c r="L297" s="1"/>
    </row>
    <row r="298">
      <c r="F298" s="1"/>
      <c r="G298" s="1"/>
      <c r="H298" s="1"/>
      <c r="I298" s="14"/>
      <c r="L298" s="1"/>
    </row>
    <row r="299">
      <c r="F299" s="1"/>
      <c r="G299" s="1"/>
      <c r="H299" s="1"/>
      <c r="I299" s="14"/>
      <c r="L299" s="1"/>
    </row>
    <row r="300">
      <c r="F300" s="1"/>
      <c r="G300" s="1"/>
      <c r="H300" s="1"/>
      <c r="I300" s="14"/>
      <c r="L300" s="1"/>
    </row>
    <row r="301">
      <c r="F301" s="1"/>
      <c r="G301" s="1"/>
      <c r="H301" s="1"/>
      <c r="I301" s="14"/>
      <c r="L301" s="1"/>
    </row>
    <row r="302">
      <c r="F302" s="1"/>
      <c r="G302" s="1"/>
      <c r="H302" s="1"/>
      <c r="I302" s="14"/>
      <c r="L302" s="1"/>
    </row>
    <row r="303">
      <c r="F303" s="1"/>
      <c r="G303" s="1"/>
      <c r="H303" s="1"/>
      <c r="I303" s="14"/>
      <c r="L303" s="1"/>
    </row>
    <row r="304">
      <c r="F304" s="1"/>
      <c r="G304" s="1"/>
      <c r="H304" s="1"/>
      <c r="I304" s="14"/>
      <c r="L304" s="1"/>
    </row>
    <row r="305">
      <c r="F305" s="1"/>
      <c r="G305" s="1"/>
      <c r="H305" s="1"/>
      <c r="I305" s="14"/>
      <c r="L305" s="1"/>
    </row>
    <row r="306">
      <c r="F306" s="1"/>
      <c r="G306" s="1"/>
      <c r="H306" s="1"/>
      <c r="I306" s="14"/>
      <c r="L306" s="1"/>
    </row>
    <row r="307">
      <c r="F307" s="1"/>
      <c r="G307" s="1"/>
      <c r="H307" s="1"/>
      <c r="I307" s="14"/>
      <c r="L307" s="1"/>
    </row>
    <row r="308">
      <c r="F308" s="1"/>
      <c r="G308" s="1"/>
      <c r="H308" s="1"/>
      <c r="I308" s="14"/>
      <c r="L308" s="1"/>
    </row>
    <row r="309">
      <c r="F309" s="1"/>
      <c r="G309" s="1"/>
      <c r="H309" s="1"/>
      <c r="I309" s="14"/>
      <c r="L309" s="1"/>
    </row>
    <row r="310">
      <c r="F310" s="1"/>
      <c r="G310" s="1"/>
      <c r="H310" s="1"/>
      <c r="I310" s="14"/>
      <c r="L310" s="1"/>
    </row>
    <row r="311">
      <c r="F311" s="1"/>
      <c r="G311" s="1"/>
      <c r="H311" s="1"/>
      <c r="I311" s="14"/>
      <c r="L311" s="1"/>
    </row>
    <row r="312">
      <c r="F312" s="1"/>
      <c r="G312" s="1"/>
      <c r="H312" s="1"/>
      <c r="I312" s="14"/>
      <c r="L312" s="1"/>
    </row>
    <row r="313">
      <c r="F313" s="1"/>
      <c r="G313" s="1"/>
      <c r="H313" s="1"/>
      <c r="I313" s="14"/>
      <c r="L313" s="1"/>
    </row>
    <row r="314">
      <c r="F314" s="1"/>
      <c r="G314" s="1"/>
      <c r="H314" s="1"/>
      <c r="I314" s="14"/>
      <c r="L314" s="1"/>
    </row>
    <row r="315">
      <c r="F315" s="1"/>
      <c r="G315" s="1"/>
      <c r="H315" s="1"/>
      <c r="I315" s="14"/>
      <c r="L315" s="1"/>
    </row>
    <row r="316">
      <c r="F316" s="1"/>
      <c r="G316" s="1"/>
      <c r="H316" s="1"/>
      <c r="I316" s="14"/>
      <c r="L316" s="1"/>
    </row>
    <row r="317">
      <c r="F317" s="1"/>
      <c r="G317" s="1"/>
      <c r="H317" s="1"/>
      <c r="I317" s="14"/>
      <c r="L317" s="1"/>
    </row>
    <row r="318">
      <c r="F318" s="1"/>
      <c r="G318" s="1"/>
      <c r="H318" s="1"/>
      <c r="I318" s="14"/>
      <c r="L318" s="1"/>
    </row>
    <row r="319">
      <c r="F319" s="1"/>
      <c r="G319" s="1"/>
      <c r="H319" s="1"/>
      <c r="I319" s="14"/>
      <c r="L319" s="1"/>
    </row>
    <row r="320">
      <c r="F320" s="1"/>
      <c r="G320" s="1"/>
      <c r="H320" s="1"/>
      <c r="I320" s="14"/>
      <c r="L320" s="1"/>
    </row>
    <row r="321">
      <c r="F321" s="1"/>
      <c r="G321" s="1"/>
      <c r="H321" s="1"/>
      <c r="I321" s="14"/>
      <c r="L321" s="1"/>
    </row>
    <row r="322">
      <c r="F322" s="1"/>
      <c r="G322" s="1"/>
      <c r="H322" s="1"/>
      <c r="I322" s="14"/>
      <c r="L322" s="1"/>
    </row>
    <row r="323">
      <c r="F323" s="1"/>
      <c r="G323" s="1"/>
      <c r="H323" s="1"/>
      <c r="I323" s="14"/>
      <c r="L323" s="1"/>
    </row>
    <row r="324">
      <c r="F324" s="1"/>
      <c r="G324" s="1"/>
      <c r="H324" s="1"/>
      <c r="I324" s="14"/>
      <c r="L324" s="1"/>
    </row>
    <row r="325">
      <c r="F325" s="1"/>
      <c r="G325" s="1"/>
      <c r="H325" s="1"/>
      <c r="I325" s="14"/>
      <c r="L325" s="1"/>
    </row>
    <row r="326">
      <c r="F326" s="1"/>
      <c r="G326" s="1"/>
      <c r="H326" s="1"/>
      <c r="I326" s="14"/>
      <c r="L326" s="1"/>
    </row>
    <row r="327">
      <c r="F327" s="1"/>
      <c r="G327" s="1"/>
      <c r="H327" s="1"/>
      <c r="I327" s="14"/>
      <c r="L327" s="1"/>
    </row>
    <row r="328">
      <c r="F328" s="1"/>
      <c r="G328" s="1"/>
      <c r="H328" s="1"/>
      <c r="I328" s="14"/>
      <c r="L328" s="1"/>
    </row>
    <row r="329">
      <c r="F329" s="1"/>
      <c r="G329" s="1"/>
      <c r="H329" s="1"/>
      <c r="I329" s="14"/>
      <c r="L329" s="1"/>
    </row>
    <row r="330">
      <c r="F330" s="1"/>
      <c r="G330" s="1"/>
      <c r="H330" s="1"/>
      <c r="I330" s="14"/>
      <c r="L330" s="1"/>
    </row>
    <row r="331">
      <c r="F331" s="1"/>
      <c r="G331" s="1"/>
      <c r="H331" s="1"/>
      <c r="I331" s="14"/>
      <c r="L331" s="1"/>
    </row>
    <row r="332">
      <c r="F332" s="1"/>
      <c r="G332" s="1"/>
      <c r="H332" s="1"/>
      <c r="I332" s="14"/>
      <c r="L332" s="1"/>
    </row>
    <row r="333">
      <c r="F333" s="1"/>
      <c r="G333" s="1"/>
      <c r="H333" s="1"/>
      <c r="I333" s="14"/>
      <c r="L333" s="1"/>
    </row>
    <row r="334">
      <c r="F334" s="1"/>
      <c r="G334" s="1"/>
      <c r="H334" s="1"/>
      <c r="I334" s="14"/>
      <c r="L334" s="1"/>
    </row>
    <row r="335">
      <c r="F335" s="1"/>
      <c r="G335" s="1"/>
      <c r="H335" s="1"/>
      <c r="I335" s="14"/>
      <c r="L335" s="1"/>
    </row>
    <row r="336">
      <c r="F336" s="1"/>
      <c r="G336" s="1"/>
      <c r="H336" s="1"/>
      <c r="I336" s="14"/>
      <c r="L336" s="1"/>
    </row>
    <row r="337">
      <c r="F337" s="1"/>
      <c r="G337" s="1"/>
      <c r="H337" s="1"/>
      <c r="I337" s="14"/>
      <c r="L337" s="1"/>
    </row>
    <row r="338">
      <c r="F338" s="1"/>
      <c r="G338" s="1"/>
      <c r="H338" s="1"/>
      <c r="I338" s="14"/>
      <c r="L338" s="1"/>
    </row>
    <row r="339">
      <c r="F339" s="1"/>
      <c r="G339" s="1"/>
      <c r="H339" s="1"/>
      <c r="I339" s="14"/>
      <c r="L339" s="1"/>
    </row>
    <row r="340">
      <c r="F340" s="1"/>
      <c r="G340" s="1"/>
      <c r="H340" s="1"/>
      <c r="I340" s="14"/>
      <c r="L340" s="1"/>
    </row>
    <row r="341">
      <c r="F341" s="1"/>
      <c r="G341" s="1"/>
      <c r="H341" s="1"/>
      <c r="I341" s="14"/>
      <c r="L341" s="1"/>
    </row>
    <row r="342">
      <c r="F342" s="1"/>
      <c r="G342" s="1"/>
      <c r="H342" s="1"/>
      <c r="I342" s="14"/>
      <c r="L342" s="1"/>
    </row>
    <row r="343">
      <c r="F343" s="1"/>
      <c r="G343" s="1"/>
      <c r="H343" s="1"/>
      <c r="I343" s="14"/>
      <c r="L343" s="1"/>
    </row>
    <row r="344">
      <c r="F344" s="1"/>
      <c r="G344" s="1"/>
      <c r="H344" s="1"/>
      <c r="I344" s="14"/>
      <c r="L344" s="1"/>
    </row>
    <row r="345">
      <c r="F345" s="1"/>
      <c r="G345" s="1"/>
      <c r="H345" s="1"/>
      <c r="I345" s="14"/>
      <c r="L345" s="1"/>
    </row>
    <row r="346">
      <c r="F346" s="1"/>
      <c r="G346" s="1"/>
      <c r="H346" s="1"/>
      <c r="I346" s="14"/>
      <c r="L346" s="1"/>
    </row>
    <row r="347">
      <c r="F347" s="1"/>
      <c r="G347" s="1"/>
      <c r="H347" s="1"/>
      <c r="I347" s="14"/>
      <c r="L347" s="1"/>
    </row>
    <row r="348">
      <c r="F348" s="1"/>
      <c r="G348" s="1"/>
      <c r="H348" s="1"/>
      <c r="I348" s="14"/>
      <c r="L348" s="1"/>
    </row>
    <row r="349">
      <c r="F349" s="1"/>
      <c r="G349" s="1"/>
      <c r="H349" s="1"/>
      <c r="I349" s="14"/>
      <c r="L349" s="1"/>
    </row>
    <row r="350">
      <c r="F350" s="1"/>
      <c r="G350" s="1"/>
      <c r="H350" s="1"/>
      <c r="I350" s="14"/>
      <c r="L350" s="1"/>
    </row>
    <row r="351">
      <c r="F351" s="1"/>
      <c r="G351" s="1"/>
      <c r="H351" s="1"/>
      <c r="I351" s="14"/>
      <c r="L351" s="1"/>
    </row>
    <row r="352">
      <c r="F352" s="1"/>
      <c r="G352" s="1"/>
      <c r="H352" s="1"/>
      <c r="I352" s="14"/>
      <c r="L352" s="1"/>
    </row>
    <row r="353">
      <c r="F353" s="1"/>
      <c r="G353" s="1"/>
      <c r="H353" s="1"/>
      <c r="I353" s="14"/>
      <c r="L353" s="1"/>
    </row>
    <row r="354">
      <c r="F354" s="1"/>
      <c r="G354" s="1"/>
      <c r="H354" s="1"/>
      <c r="I354" s="14"/>
      <c r="L354" s="1"/>
    </row>
    <row r="355">
      <c r="F355" s="1"/>
      <c r="G355" s="1"/>
      <c r="H355" s="1"/>
      <c r="I355" s="14"/>
      <c r="L355" s="1"/>
    </row>
    <row r="356">
      <c r="F356" s="1"/>
      <c r="G356" s="1"/>
      <c r="H356" s="1"/>
      <c r="I356" s="14"/>
      <c r="L356" s="1"/>
    </row>
    <row r="357">
      <c r="F357" s="1"/>
      <c r="G357" s="1"/>
      <c r="H357" s="1"/>
      <c r="I357" s="14"/>
      <c r="L357" s="1"/>
    </row>
    <row r="358">
      <c r="F358" s="1"/>
      <c r="G358" s="1"/>
      <c r="H358" s="1"/>
      <c r="I358" s="14"/>
      <c r="L358" s="1"/>
    </row>
    <row r="359">
      <c r="F359" s="1"/>
      <c r="G359" s="1"/>
      <c r="H359" s="1"/>
      <c r="I359" s="14"/>
      <c r="L359" s="1"/>
    </row>
    <row r="360">
      <c r="F360" s="1"/>
      <c r="G360" s="1"/>
      <c r="H360" s="1"/>
      <c r="I360" s="14"/>
      <c r="L360" s="1"/>
    </row>
    <row r="361">
      <c r="F361" s="1"/>
      <c r="G361" s="1"/>
      <c r="H361" s="1"/>
      <c r="I361" s="14"/>
      <c r="L361" s="1"/>
    </row>
    <row r="362">
      <c r="F362" s="1"/>
      <c r="G362" s="1"/>
      <c r="H362" s="1"/>
      <c r="I362" s="14"/>
      <c r="L362" s="1"/>
    </row>
    <row r="363">
      <c r="F363" s="1"/>
      <c r="G363" s="1"/>
      <c r="H363" s="1"/>
      <c r="I363" s="14"/>
      <c r="L363" s="1"/>
    </row>
    <row r="364">
      <c r="F364" s="1"/>
      <c r="G364" s="1"/>
      <c r="H364" s="1"/>
      <c r="I364" s="14"/>
      <c r="L364" s="1"/>
    </row>
    <row r="365">
      <c r="F365" s="1"/>
      <c r="G365" s="1"/>
      <c r="H365" s="1"/>
      <c r="I365" s="14"/>
      <c r="L365" s="1"/>
    </row>
    <row r="366">
      <c r="F366" s="1"/>
      <c r="G366" s="1"/>
      <c r="H366" s="1"/>
      <c r="I366" s="14"/>
      <c r="L366" s="1"/>
    </row>
    <row r="367">
      <c r="F367" s="1"/>
      <c r="G367" s="1"/>
      <c r="H367" s="1"/>
      <c r="I367" s="14"/>
      <c r="L367" s="1"/>
    </row>
    <row r="368">
      <c r="F368" s="1"/>
      <c r="G368" s="1"/>
      <c r="H368" s="1"/>
      <c r="I368" s="14"/>
      <c r="L368" s="1"/>
    </row>
    <row r="369">
      <c r="F369" s="1"/>
      <c r="G369" s="1"/>
      <c r="H369" s="1"/>
      <c r="I369" s="14"/>
      <c r="L369" s="1"/>
    </row>
    <row r="370">
      <c r="F370" s="1"/>
      <c r="G370" s="1"/>
      <c r="H370" s="1"/>
      <c r="I370" s="14"/>
      <c r="L370" s="1"/>
    </row>
    <row r="371">
      <c r="F371" s="1"/>
      <c r="G371" s="1"/>
      <c r="H371" s="1"/>
      <c r="I371" s="14"/>
      <c r="L371" s="1"/>
    </row>
    <row r="372">
      <c r="F372" s="1"/>
      <c r="G372" s="1"/>
      <c r="H372" s="1"/>
      <c r="I372" s="14"/>
      <c r="L372" s="1"/>
    </row>
    <row r="373">
      <c r="F373" s="1"/>
      <c r="G373" s="1"/>
      <c r="H373" s="1"/>
      <c r="I373" s="14"/>
      <c r="L373" s="1"/>
    </row>
    <row r="374">
      <c r="F374" s="1"/>
      <c r="G374" s="1"/>
      <c r="H374" s="1"/>
      <c r="I374" s="14"/>
      <c r="L374" s="1"/>
    </row>
    <row r="375">
      <c r="F375" s="1"/>
      <c r="G375" s="1"/>
      <c r="H375" s="1"/>
      <c r="I375" s="14"/>
      <c r="L375" s="1"/>
    </row>
    <row r="376">
      <c r="F376" s="1"/>
      <c r="G376" s="1"/>
      <c r="H376" s="1"/>
      <c r="I376" s="14"/>
      <c r="L376" s="1"/>
    </row>
    <row r="377">
      <c r="F377" s="1"/>
      <c r="G377" s="1"/>
      <c r="H377" s="1"/>
      <c r="I377" s="14"/>
      <c r="L377" s="1"/>
    </row>
    <row r="378">
      <c r="F378" s="1"/>
      <c r="G378" s="1"/>
      <c r="H378" s="1"/>
      <c r="I378" s="14"/>
      <c r="L378" s="1"/>
    </row>
    <row r="379">
      <c r="F379" s="1"/>
      <c r="G379" s="1"/>
      <c r="H379" s="1"/>
      <c r="I379" s="14"/>
      <c r="L379" s="1"/>
    </row>
    <row r="380">
      <c r="F380" s="1"/>
      <c r="G380" s="1"/>
      <c r="H380" s="1"/>
      <c r="I380" s="14"/>
      <c r="L380" s="1"/>
    </row>
    <row r="381">
      <c r="F381" s="1"/>
      <c r="G381" s="1"/>
      <c r="H381" s="1"/>
      <c r="I381" s="14"/>
      <c r="L381" s="1"/>
    </row>
    <row r="382">
      <c r="F382" s="1"/>
      <c r="G382" s="1"/>
      <c r="H382" s="1"/>
      <c r="I382" s="14"/>
      <c r="L382" s="1"/>
    </row>
    <row r="383">
      <c r="F383" s="1"/>
      <c r="G383" s="1"/>
      <c r="H383" s="1"/>
      <c r="I383" s="14"/>
      <c r="L383" s="1"/>
    </row>
    <row r="384">
      <c r="F384" s="1"/>
      <c r="G384" s="1"/>
      <c r="H384" s="1"/>
      <c r="I384" s="14"/>
      <c r="L384" s="1"/>
    </row>
    <row r="385">
      <c r="F385" s="1"/>
      <c r="G385" s="1"/>
      <c r="H385" s="1"/>
      <c r="I385" s="14"/>
      <c r="L385" s="1"/>
    </row>
    <row r="386">
      <c r="F386" s="1"/>
      <c r="G386" s="1"/>
      <c r="H386" s="1"/>
      <c r="I386" s="14"/>
      <c r="L386" s="1"/>
    </row>
    <row r="387">
      <c r="F387" s="1"/>
      <c r="G387" s="1"/>
      <c r="H387" s="1"/>
      <c r="I387" s="14"/>
      <c r="L387" s="1"/>
    </row>
    <row r="388">
      <c r="F388" s="1"/>
      <c r="G388" s="1"/>
      <c r="H388" s="1"/>
      <c r="I388" s="14"/>
      <c r="L388" s="1"/>
    </row>
    <row r="389">
      <c r="F389" s="1"/>
      <c r="G389" s="1"/>
      <c r="H389" s="1"/>
      <c r="I389" s="14"/>
      <c r="L389" s="1"/>
    </row>
    <row r="390">
      <c r="F390" s="1"/>
      <c r="G390" s="1"/>
      <c r="H390" s="1"/>
      <c r="I390" s="14"/>
      <c r="L390" s="1"/>
    </row>
    <row r="391">
      <c r="F391" s="1"/>
      <c r="G391" s="1"/>
      <c r="H391" s="1"/>
      <c r="I391" s="14"/>
      <c r="L391" s="1"/>
    </row>
    <row r="392">
      <c r="F392" s="1"/>
      <c r="G392" s="1"/>
      <c r="H392" s="1"/>
      <c r="I392" s="14"/>
      <c r="L392" s="1"/>
    </row>
    <row r="393">
      <c r="F393" s="1"/>
      <c r="G393" s="1"/>
      <c r="H393" s="1"/>
      <c r="I393" s="14"/>
      <c r="L393" s="1"/>
    </row>
    <row r="394">
      <c r="F394" s="1"/>
      <c r="G394" s="1"/>
      <c r="H394" s="1"/>
      <c r="I394" s="14"/>
      <c r="L394" s="1"/>
    </row>
    <row r="395">
      <c r="F395" s="1"/>
      <c r="G395" s="1"/>
      <c r="H395" s="1"/>
      <c r="I395" s="14"/>
      <c r="L395" s="1"/>
    </row>
    <row r="396">
      <c r="F396" s="1"/>
      <c r="G396" s="1"/>
      <c r="H396" s="1"/>
      <c r="I396" s="14"/>
      <c r="L396" s="1"/>
    </row>
    <row r="397">
      <c r="F397" s="1"/>
      <c r="G397" s="1"/>
      <c r="H397" s="1"/>
      <c r="I397" s="14"/>
      <c r="L397" s="1"/>
    </row>
    <row r="398">
      <c r="F398" s="1"/>
      <c r="G398" s="1"/>
      <c r="H398" s="1"/>
      <c r="I398" s="14"/>
      <c r="L398" s="1"/>
    </row>
    <row r="399">
      <c r="F399" s="1"/>
      <c r="G399" s="1"/>
      <c r="H399" s="1"/>
      <c r="I399" s="14"/>
      <c r="L399" s="1"/>
    </row>
    <row r="400">
      <c r="F400" s="1"/>
      <c r="G400" s="1"/>
      <c r="H400" s="1"/>
      <c r="I400" s="14"/>
      <c r="L400" s="1"/>
    </row>
    <row r="401">
      <c r="F401" s="1"/>
      <c r="G401" s="1"/>
      <c r="H401" s="1"/>
      <c r="I401" s="14"/>
      <c r="L401" s="1"/>
    </row>
    <row r="402">
      <c r="F402" s="1"/>
      <c r="G402" s="1"/>
      <c r="H402" s="1"/>
      <c r="I402" s="14"/>
      <c r="L402" s="1"/>
    </row>
    <row r="403">
      <c r="F403" s="1"/>
      <c r="G403" s="1"/>
      <c r="H403" s="1"/>
      <c r="I403" s="14"/>
      <c r="L403" s="1"/>
    </row>
    <row r="404">
      <c r="F404" s="1"/>
      <c r="G404" s="1"/>
      <c r="H404" s="1"/>
      <c r="I404" s="14"/>
      <c r="L404" s="1"/>
    </row>
    <row r="405">
      <c r="F405" s="1"/>
      <c r="G405" s="1"/>
      <c r="H405" s="1"/>
      <c r="I405" s="14"/>
      <c r="L405" s="1"/>
    </row>
    <row r="406">
      <c r="F406" s="1"/>
      <c r="G406" s="1"/>
      <c r="H406" s="1"/>
      <c r="I406" s="14"/>
      <c r="L406" s="1"/>
    </row>
    <row r="407">
      <c r="F407" s="1"/>
      <c r="G407" s="1"/>
      <c r="H407" s="1"/>
      <c r="I407" s="14"/>
      <c r="L407" s="1"/>
    </row>
    <row r="408">
      <c r="F408" s="1"/>
      <c r="G408" s="1"/>
      <c r="H408" s="1"/>
      <c r="I408" s="14"/>
      <c r="L408" s="1"/>
    </row>
    <row r="409">
      <c r="F409" s="1"/>
      <c r="G409" s="1"/>
      <c r="H409" s="1"/>
      <c r="I409" s="14"/>
      <c r="L409" s="1"/>
    </row>
    <row r="410">
      <c r="F410" s="1"/>
      <c r="G410" s="1"/>
      <c r="H410" s="1"/>
      <c r="I410" s="14"/>
      <c r="L410" s="1"/>
    </row>
    <row r="411">
      <c r="F411" s="1"/>
      <c r="G411" s="1"/>
      <c r="H411" s="1"/>
      <c r="I411" s="14"/>
      <c r="L411" s="1"/>
    </row>
    <row r="412">
      <c r="F412" s="1"/>
      <c r="G412" s="1"/>
      <c r="H412" s="1"/>
      <c r="I412" s="14"/>
      <c r="L412" s="1"/>
    </row>
    <row r="413">
      <c r="F413" s="1"/>
      <c r="G413" s="1"/>
      <c r="H413" s="1"/>
      <c r="I413" s="14"/>
      <c r="L413" s="1"/>
    </row>
    <row r="414">
      <c r="F414" s="1"/>
      <c r="G414" s="1"/>
      <c r="H414" s="1"/>
      <c r="I414" s="14"/>
      <c r="L414" s="1"/>
    </row>
    <row r="415">
      <c r="F415" s="1"/>
      <c r="G415" s="1"/>
      <c r="H415" s="1"/>
      <c r="I415" s="14"/>
      <c r="L415" s="1"/>
    </row>
    <row r="416">
      <c r="F416" s="1"/>
      <c r="G416" s="1"/>
      <c r="H416" s="1"/>
      <c r="I416" s="14"/>
      <c r="L416" s="1"/>
    </row>
    <row r="417">
      <c r="F417" s="1"/>
      <c r="G417" s="1"/>
      <c r="H417" s="1"/>
      <c r="I417" s="14"/>
      <c r="L417" s="1"/>
    </row>
    <row r="418">
      <c r="F418" s="1"/>
      <c r="G418" s="1"/>
      <c r="H418" s="1"/>
      <c r="I418" s="14"/>
      <c r="L418" s="1"/>
    </row>
    <row r="419">
      <c r="F419" s="1"/>
      <c r="G419" s="1"/>
      <c r="H419" s="1"/>
      <c r="I419" s="14"/>
      <c r="L419" s="1"/>
    </row>
    <row r="420">
      <c r="F420" s="1"/>
      <c r="G420" s="1"/>
      <c r="H420" s="1"/>
      <c r="I420" s="14"/>
      <c r="L420" s="1"/>
    </row>
    <row r="421">
      <c r="F421" s="1"/>
      <c r="G421" s="1"/>
      <c r="H421" s="1"/>
      <c r="I421" s="14"/>
      <c r="L421" s="1"/>
    </row>
    <row r="422">
      <c r="F422" s="1"/>
      <c r="G422" s="1"/>
      <c r="H422" s="1"/>
      <c r="I422" s="14"/>
      <c r="L422" s="1"/>
    </row>
    <row r="423">
      <c r="F423" s="1"/>
      <c r="G423" s="1"/>
      <c r="H423" s="1"/>
      <c r="I423" s="14"/>
      <c r="L423" s="1"/>
    </row>
    <row r="424">
      <c r="F424" s="1"/>
      <c r="G424" s="1"/>
      <c r="H424" s="1"/>
      <c r="I424" s="14"/>
      <c r="L424" s="1"/>
    </row>
    <row r="425">
      <c r="F425" s="1"/>
      <c r="G425" s="1"/>
      <c r="H425" s="1"/>
      <c r="I425" s="14"/>
      <c r="L425" s="1"/>
    </row>
    <row r="426">
      <c r="F426" s="1"/>
      <c r="G426" s="1"/>
      <c r="H426" s="1"/>
      <c r="I426" s="14"/>
      <c r="L426" s="1"/>
    </row>
    <row r="427">
      <c r="F427" s="1"/>
      <c r="G427" s="1"/>
      <c r="H427" s="1"/>
      <c r="I427" s="14"/>
      <c r="L427" s="1"/>
    </row>
    <row r="428">
      <c r="F428" s="1"/>
      <c r="G428" s="1"/>
      <c r="H428" s="1"/>
      <c r="I428" s="14"/>
      <c r="L428" s="1"/>
    </row>
    <row r="429">
      <c r="F429" s="1"/>
      <c r="G429" s="1"/>
      <c r="H429" s="1"/>
      <c r="I429" s="14"/>
      <c r="L429" s="1"/>
    </row>
    <row r="430">
      <c r="F430" s="1"/>
      <c r="G430" s="1"/>
      <c r="H430" s="1"/>
      <c r="I430" s="14"/>
      <c r="L430" s="1"/>
    </row>
    <row r="431">
      <c r="F431" s="1"/>
      <c r="G431" s="1"/>
      <c r="H431" s="1"/>
      <c r="I431" s="14"/>
      <c r="L431" s="1"/>
    </row>
    <row r="432">
      <c r="F432" s="1"/>
      <c r="G432" s="1"/>
      <c r="H432" s="1"/>
      <c r="I432" s="14"/>
      <c r="L432" s="1"/>
    </row>
    <row r="433">
      <c r="F433" s="1"/>
      <c r="G433" s="1"/>
      <c r="H433" s="1"/>
      <c r="I433" s="14"/>
      <c r="L433" s="1"/>
    </row>
    <row r="434">
      <c r="F434" s="1"/>
      <c r="G434" s="1"/>
      <c r="H434" s="1"/>
      <c r="I434" s="14"/>
      <c r="L434" s="1"/>
    </row>
    <row r="435">
      <c r="F435" s="1"/>
      <c r="G435" s="1"/>
      <c r="H435" s="1"/>
      <c r="I435" s="14"/>
      <c r="L435" s="1"/>
    </row>
    <row r="436">
      <c r="F436" s="1"/>
      <c r="G436" s="1"/>
      <c r="H436" s="1"/>
      <c r="I436" s="14"/>
      <c r="L436" s="1"/>
    </row>
    <row r="437">
      <c r="F437" s="1"/>
      <c r="G437" s="1"/>
      <c r="H437" s="1"/>
      <c r="I437" s="14"/>
      <c r="L437" s="1"/>
    </row>
    <row r="438">
      <c r="F438" s="1"/>
      <c r="G438" s="1"/>
      <c r="H438" s="1"/>
      <c r="I438" s="14"/>
      <c r="L438" s="1"/>
    </row>
    <row r="439">
      <c r="F439" s="1"/>
      <c r="G439" s="1"/>
      <c r="H439" s="1"/>
      <c r="I439" s="14"/>
      <c r="L439" s="1"/>
    </row>
    <row r="440">
      <c r="F440" s="1"/>
      <c r="G440" s="1"/>
      <c r="H440" s="1"/>
      <c r="I440" s="14"/>
      <c r="L440" s="1"/>
    </row>
    <row r="441">
      <c r="F441" s="1"/>
      <c r="G441" s="1"/>
      <c r="H441" s="1"/>
      <c r="I441" s="14"/>
      <c r="L441" s="1"/>
    </row>
    <row r="442">
      <c r="F442" s="1"/>
      <c r="G442" s="1"/>
      <c r="H442" s="1"/>
      <c r="I442" s="14"/>
      <c r="L442" s="1"/>
    </row>
    <row r="443">
      <c r="F443" s="1"/>
      <c r="G443" s="1"/>
      <c r="H443" s="1"/>
      <c r="I443" s="14"/>
      <c r="L443" s="1"/>
    </row>
    <row r="444">
      <c r="F444" s="1"/>
      <c r="G444" s="1"/>
      <c r="H444" s="1"/>
      <c r="I444" s="14"/>
      <c r="L444" s="1"/>
    </row>
    <row r="445">
      <c r="F445" s="1"/>
      <c r="G445" s="1"/>
      <c r="H445" s="1"/>
      <c r="I445" s="14"/>
      <c r="L445" s="1"/>
    </row>
    <row r="446">
      <c r="F446" s="1"/>
      <c r="G446" s="1"/>
      <c r="H446" s="1"/>
      <c r="I446" s="14"/>
      <c r="L446" s="1"/>
    </row>
    <row r="447">
      <c r="F447" s="1"/>
      <c r="G447" s="1"/>
      <c r="H447" s="1"/>
      <c r="I447" s="14"/>
      <c r="L447" s="1"/>
    </row>
    <row r="448">
      <c r="F448" s="1"/>
      <c r="G448" s="1"/>
      <c r="H448" s="1"/>
      <c r="I448" s="14"/>
      <c r="L448" s="1"/>
    </row>
    <row r="449">
      <c r="F449" s="1"/>
      <c r="G449" s="1"/>
      <c r="H449" s="1"/>
      <c r="I449" s="14"/>
      <c r="L449" s="1"/>
    </row>
    <row r="450">
      <c r="F450" s="1"/>
      <c r="G450" s="1"/>
      <c r="H450" s="1"/>
      <c r="I450" s="14"/>
      <c r="L450" s="1"/>
    </row>
    <row r="451">
      <c r="F451" s="1"/>
      <c r="G451" s="1"/>
      <c r="H451" s="1"/>
      <c r="I451" s="14"/>
      <c r="L451" s="1"/>
    </row>
    <row r="452">
      <c r="F452" s="1"/>
      <c r="G452" s="1"/>
      <c r="H452" s="1"/>
      <c r="I452" s="14"/>
      <c r="L452" s="1"/>
    </row>
    <row r="453">
      <c r="F453" s="1"/>
      <c r="G453" s="1"/>
      <c r="H453" s="1"/>
      <c r="I453" s="14"/>
      <c r="L453" s="1"/>
    </row>
    <row r="454">
      <c r="F454" s="1"/>
      <c r="G454" s="1"/>
      <c r="H454" s="1"/>
      <c r="I454" s="14"/>
      <c r="L454" s="1"/>
    </row>
    <row r="455">
      <c r="F455" s="1"/>
      <c r="G455" s="1"/>
      <c r="H455" s="1"/>
      <c r="I455" s="14"/>
      <c r="L455" s="1"/>
    </row>
    <row r="456">
      <c r="F456" s="1"/>
      <c r="G456" s="1"/>
      <c r="H456" s="1"/>
      <c r="I456" s="14"/>
      <c r="L456" s="1"/>
    </row>
    <row r="457">
      <c r="F457" s="1"/>
      <c r="G457" s="1"/>
      <c r="H457" s="1"/>
      <c r="I457" s="14"/>
      <c r="L457" s="1"/>
    </row>
    <row r="458">
      <c r="F458" s="1"/>
      <c r="G458" s="1"/>
      <c r="H458" s="1"/>
      <c r="I458" s="14"/>
      <c r="L458" s="1"/>
    </row>
    <row r="459">
      <c r="F459" s="1"/>
      <c r="G459" s="1"/>
      <c r="H459" s="1"/>
      <c r="I459" s="14"/>
      <c r="L459" s="1"/>
    </row>
    <row r="460">
      <c r="F460" s="1"/>
      <c r="G460" s="1"/>
      <c r="H460" s="1"/>
      <c r="I460" s="14"/>
      <c r="L460" s="1"/>
    </row>
    <row r="461">
      <c r="F461" s="1"/>
      <c r="G461" s="1"/>
      <c r="H461" s="1"/>
      <c r="I461" s="14"/>
      <c r="L461" s="1"/>
    </row>
    <row r="462">
      <c r="F462" s="1"/>
      <c r="G462" s="1"/>
      <c r="H462" s="1"/>
      <c r="I462" s="14"/>
      <c r="L462" s="1"/>
    </row>
    <row r="463">
      <c r="F463" s="1"/>
      <c r="G463" s="1"/>
      <c r="H463" s="1"/>
      <c r="I463" s="14"/>
      <c r="L463" s="1"/>
    </row>
    <row r="464">
      <c r="F464" s="1"/>
      <c r="G464" s="1"/>
      <c r="H464" s="1"/>
      <c r="I464" s="14"/>
      <c r="L464" s="1"/>
    </row>
    <row r="465">
      <c r="F465" s="1"/>
      <c r="G465" s="1"/>
      <c r="H465" s="1"/>
      <c r="I465" s="14"/>
      <c r="L465" s="1"/>
    </row>
    <row r="466">
      <c r="F466" s="1"/>
      <c r="G466" s="1"/>
      <c r="H466" s="1"/>
      <c r="I466" s="14"/>
      <c r="L466" s="1"/>
    </row>
    <row r="467">
      <c r="F467" s="1"/>
      <c r="G467" s="1"/>
      <c r="H467" s="1"/>
      <c r="I467" s="14"/>
      <c r="L467" s="1"/>
    </row>
    <row r="468">
      <c r="F468" s="1"/>
      <c r="G468" s="1"/>
      <c r="H468" s="1"/>
      <c r="I468" s="14"/>
      <c r="L468" s="1"/>
    </row>
    <row r="469">
      <c r="F469" s="1"/>
      <c r="G469" s="1"/>
      <c r="H469" s="1"/>
      <c r="I469" s="14"/>
      <c r="L469" s="1"/>
    </row>
    <row r="470">
      <c r="F470" s="1"/>
      <c r="G470" s="1"/>
      <c r="H470" s="1"/>
      <c r="I470" s="14"/>
      <c r="L470" s="1"/>
    </row>
    <row r="471">
      <c r="F471" s="1"/>
      <c r="G471" s="1"/>
      <c r="H471" s="1"/>
      <c r="I471" s="14"/>
      <c r="L471" s="1"/>
    </row>
    <row r="472">
      <c r="F472" s="1"/>
      <c r="G472" s="1"/>
      <c r="H472" s="1"/>
      <c r="I472" s="14"/>
      <c r="L472" s="1"/>
    </row>
    <row r="473">
      <c r="F473" s="1"/>
      <c r="G473" s="1"/>
      <c r="H473" s="1"/>
      <c r="I473" s="14"/>
      <c r="L473" s="1"/>
    </row>
    <row r="474">
      <c r="F474" s="1"/>
      <c r="G474" s="1"/>
      <c r="H474" s="1"/>
      <c r="I474" s="14"/>
      <c r="L474" s="1"/>
    </row>
    <row r="475">
      <c r="F475" s="1"/>
      <c r="G475" s="1"/>
      <c r="H475" s="1"/>
      <c r="I475" s="14"/>
      <c r="L475" s="1"/>
    </row>
    <row r="476">
      <c r="F476" s="1"/>
      <c r="G476" s="1"/>
      <c r="H476" s="1"/>
      <c r="I476" s="14"/>
      <c r="L476" s="1"/>
    </row>
    <row r="477">
      <c r="F477" s="1"/>
      <c r="G477" s="1"/>
      <c r="H477" s="1"/>
      <c r="I477" s="14"/>
      <c r="L477" s="1"/>
    </row>
    <row r="478">
      <c r="F478" s="1"/>
      <c r="G478" s="1"/>
      <c r="H478" s="1"/>
      <c r="I478" s="14"/>
      <c r="L478" s="1"/>
    </row>
    <row r="479">
      <c r="F479" s="1"/>
      <c r="G479" s="1"/>
      <c r="H479" s="1"/>
      <c r="I479" s="14"/>
      <c r="L479" s="1"/>
    </row>
    <row r="480">
      <c r="F480" s="1"/>
      <c r="G480" s="1"/>
      <c r="H480" s="1"/>
      <c r="I480" s="14"/>
      <c r="L480" s="1"/>
    </row>
    <row r="481">
      <c r="F481" s="1"/>
      <c r="G481" s="1"/>
      <c r="H481" s="1"/>
      <c r="I481" s="14"/>
      <c r="L481" s="1"/>
    </row>
    <row r="482">
      <c r="F482" s="1"/>
      <c r="G482" s="1"/>
      <c r="H482" s="1"/>
      <c r="I482" s="14"/>
      <c r="L482" s="1"/>
    </row>
    <row r="483">
      <c r="F483" s="1"/>
      <c r="G483" s="1"/>
      <c r="H483" s="1"/>
      <c r="I483" s="14"/>
      <c r="L483" s="1"/>
    </row>
    <row r="484">
      <c r="F484" s="1"/>
      <c r="G484" s="1"/>
      <c r="H484" s="1"/>
      <c r="I484" s="14"/>
      <c r="L484" s="1"/>
    </row>
    <row r="485">
      <c r="F485" s="1"/>
      <c r="G485" s="1"/>
      <c r="H485" s="1"/>
      <c r="I485" s="14"/>
      <c r="L485" s="1"/>
    </row>
    <row r="486">
      <c r="F486" s="1"/>
      <c r="G486" s="1"/>
      <c r="H486" s="1"/>
      <c r="I486" s="14"/>
      <c r="L486" s="1"/>
    </row>
    <row r="487">
      <c r="F487" s="1"/>
      <c r="G487" s="1"/>
      <c r="H487" s="1"/>
      <c r="I487" s="14"/>
      <c r="L487" s="1"/>
    </row>
    <row r="488">
      <c r="F488" s="1"/>
      <c r="G488" s="1"/>
      <c r="H488" s="1"/>
      <c r="I488" s="14"/>
      <c r="L488" s="1"/>
    </row>
    <row r="489">
      <c r="F489" s="1"/>
      <c r="G489" s="1"/>
      <c r="H489" s="1"/>
      <c r="I489" s="14"/>
      <c r="L489" s="1"/>
    </row>
    <row r="490">
      <c r="F490" s="1"/>
      <c r="G490" s="1"/>
      <c r="H490" s="1"/>
      <c r="I490" s="14"/>
      <c r="L490" s="1"/>
    </row>
    <row r="491">
      <c r="F491" s="1"/>
      <c r="G491" s="1"/>
      <c r="H491" s="1"/>
      <c r="I491" s="14"/>
      <c r="L491" s="1"/>
    </row>
    <row r="492">
      <c r="F492" s="1"/>
      <c r="G492" s="1"/>
      <c r="H492" s="1"/>
      <c r="I492" s="14"/>
      <c r="L492" s="1"/>
    </row>
    <row r="493">
      <c r="F493" s="1"/>
      <c r="G493" s="1"/>
      <c r="H493" s="1"/>
      <c r="I493" s="14"/>
      <c r="L493" s="1"/>
    </row>
    <row r="494">
      <c r="F494" s="1"/>
      <c r="G494" s="1"/>
      <c r="H494" s="1"/>
      <c r="I494" s="14"/>
      <c r="L494" s="1"/>
    </row>
    <row r="495">
      <c r="F495" s="1"/>
      <c r="G495" s="1"/>
      <c r="H495" s="1"/>
      <c r="I495" s="14"/>
      <c r="L495" s="1"/>
    </row>
    <row r="496">
      <c r="F496" s="1"/>
      <c r="G496" s="1"/>
      <c r="H496" s="1"/>
      <c r="I496" s="14"/>
      <c r="L496" s="1"/>
    </row>
    <row r="497">
      <c r="F497" s="1"/>
      <c r="G497" s="1"/>
      <c r="H497" s="1"/>
      <c r="I497" s="14"/>
      <c r="L497" s="1"/>
    </row>
    <row r="498">
      <c r="F498" s="1"/>
      <c r="G498" s="1"/>
      <c r="H498" s="1"/>
      <c r="I498" s="14"/>
      <c r="L498" s="1"/>
    </row>
    <row r="499">
      <c r="F499" s="1"/>
      <c r="G499" s="1"/>
      <c r="H499" s="1"/>
      <c r="I499" s="14"/>
      <c r="L499" s="1"/>
    </row>
    <row r="500">
      <c r="F500" s="1"/>
      <c r="G500" s="1"/>
      <c r="H500" s="1"/>
      <c r="I500" s="14"/>
      <c r="L500" s="1"/>
    </row>
    <row r="501">
      <c r="F501" s="1"/>
      <c r="G501" s="1"/>
      <c r="H501" s="1"/>
      <c r="I501" s="14"/>
      <c r="L501" s="1"/>
    </row>
    <row r="502">
      <c r="F502" s="1"/>
      <c r="G502" s="1"/>
      <c r="H502" s="1"/>
      <c r="I502" s="14"/>
      <c r="L502" s="1"/>
    </row>
    <row r="503">
      <c r="F503" s="1"/>
      <c r="G503" s="1"/>
      <c r="H503" s="1"/>
      <c r="I503" s="14"/>
      <c r="L503" s="1"/>
    </row>
    <row r="504">
      <c r="F504" s="1"/>
      <c r="G504" s="1"/>
      <c r="H504" s="1"/>
      <c r="I504" s="14"/>
      <c r="L504" s="1"/>
    </row>
    <row r="505">
      <c r="F505" s="1"/>
      <c r="G505" s="1"/>
      <c r="H505" s="1"/>
      <c r="I505" s="14"/>
      <c r="L505" s="1"/>
    </row>
    <row r="506">
      <c r="F506" s="1"/>
      <c r="G506" s="1"/>
      <c r="H506" s="1"/>
      <c r="I506" s="14"/>
      <c r="L506" s="1"/>
    </row>
    <row r="507">
      <c r="F507" s="1"/>
      <c r="G507" s="1"/>
      <c r="H507" s="1"/>
      <c r="I507" s="14"/>
      <c r="L507" s="1"/>
    </row>
    <row r="508">
      <c r="F508" s="1"/>
      <c r="G508" s="1"/>
      <c r="H508" s="1"/>
      <c r="I508" s="14"/>
      <c r="L508" s="1"/>
    </row>
    <row r="509">
      <c r="F509" s="1"/>
      <c r="G509" s="1"/>
      <c r="H509" s="1"/>
      <c r="I509" s="14"/>
      <c r="L509" s="1"/>
    </row>
    <row r="510">
      <c r="F510" s="1"/>
      <c r="G510" s="1"/>
      <c r="H510" s="1"/>
      <c r="I510" s="14"/>
      <c r="L510" s="1"/>
    </row>
    <row r="511">
      <c r="F511" s="1"/>
      <c r="G511" s="1"/>
      <c r="H511" s="1"/>
      <c r="I511" s="14"/>
      <c r="L511" s="1"/>
    </row>
    <row r="512">
      <c r="F512" s="1"/>
      <c r="G512" s="1"/>
      <c r="H512" s="1"/>
      <c r="I512" s="14"/>
      <c r="L512" s="1"/>
    </row>
    <row r="513">
      <c r="F513" s="1"/>
      <c r="G513" s="1"/>
      <c r="H513" s="1"/>
      <c r="I513" s="14"/>
      <c r="L513" s="1"/>
    </row>
    <row r="514">
      <c r="F514" s="1"/>
      <c r="G514" s="1"/>
      <c r="H514" s="1"/>
      <c r="I514" s="14"/>
      <c r="L514" s="1"/>
    </row>
    <row r="515">
      <c r="F515" s="1"/>
      <c r="G515" s="1"/>
      <c r="H515" s="1"/>
      <c r="I515" s="14"/>
      <c r="L515" s="1"/>
    </row>
    <row r="516">
      <c r="F516" s="1"/>
      <c r="G516" s="1"/>
      <c r="H516" s="1"/>
      <c r="I516" s="14"/>
      <c r="L516" s="1"/>
    </row>
    <row r="517">
      <c r="F517" s="1"/>
      <c r="G517" s="1"/>
      <c r="H517" s="1"/>
      <c r="I517" s="14"/>
      <c r="L517" s="1"/>
    </row>
    <row r="518">
      <c r="F518" s="1"/>
      <c r="G518" s="1"/>
      <c r="H518" s="1"/>
      <c r="I518" s="14"/>
      <c r="L518" s="1"/>
    </row>
    <row r="519">
      <c r="F519" s="1"/>
      <c r="G519" s="1"/>
      <c r="H519" s="1"/>
      <c r="I519" s="14"/>
      <c r="L519" s="1"/>
    </row>
    <row r="520">
      <c r="F520" s="1"/>
      <c r="G520" s="1"/>
      <c r="H520" s="1"/>
      <c r="I520" s="14"/>
      <c r="L520" s="1"/>
    </row>
    <row r="521">
      <c r="F521" s="1"/>
      <c r="G521" s="1"/>
      <c r="H521" s="1"/>
      <c r="I521" s="14"/>
      <c r="L521" s="1"/>
    </row>
    <row r="522">
      <c r="F522" s="1"/>
      <c r="G522" s="1"/>
      <c r="H522" s="1"/>
      <c r="I522" s="14"/>
      <c r="L522" s="1"/>
    </row>
    <row r="523">
      <c r="F523" s="1"/>
      <c r="G523" s="1"/>
      <c r="H523" s="1"/>
      <c r="I523" s="14"/>
      <c r="L523" s="1"/>
    </row>
    <row r="524">
      <c r="F524" s="1"/>
      <c r="G524" s="1"/>
      <c r="H524" s="1"/>
      <c r="I524" s="14"/>
      <c r="L524" s="1"/>
    </row>
    <row r="525">
      <c r="F525" s="1"/>
      <c r="G525" s="1"/>
      <c r="H525" s="1"/>
      <c r="I525" s="14"/>
      <c r="L525" s="1"/>
    </row>
    <row r="526">
      <c r="F526" s="1"/>
      <c r="G526" s="1"/>
      <c r="H526" s="1"/>
      <c r="I526" s="14"/>
      <c r="L526" s="1"/>
    </row>
    <row r="527">
      <c r="F527" s="1"/>
      <c r="G527" s="1"/>
      <c r="H527" s="1"/>
      <c r="I527" s="14"/>
      <c r="L527" s="1"/>
    </row>
    <row r="528">
      <c r="F528" s="1"/>
      <c r="G528" s="1"/>
      <c r="H528" s="1"/>
      <c r="I528" s="14"/>
      <c r="L528" s="1"/>
    </row>
    <row r="529">
      <c r="F529" s="1"/>
      <c r="G529" s="1"/>
      <c r="H529" s="1"/>
      <c r="I529" s="14"/>
      <c r="L529" s="1"/>
    </row>
    <row r="530">
      <c r="F530" s="1"/>
      <c r="G530" s="1"/>
      <c r="H530" s="1"/>
      <c r="I530" s="14"/>
      <c r="L530" s="1"/>
    </row>
    <row r="531">
      <c r="F531" s="1"/>
      <c r="G531" s="1"/>
      <c r="H531" s="1"/>
      <c r="I531" s="14"/>
      <c r="L531" s="1"/>
    </row>
    <row r="532">
      <c r="F532" s="1"/>
      <c r="G532" s="1"/>
      <c r="H532" s="1"/>
      <c r="I532" s="14"/>
      <c r="L532" s="1"/>
    </row>
    <row r="533">
      <c r="F533" s="1"/>
      <c r="G533" s="1"/>
      <c r="H533" s="1"/>
      <c r="I533" s="14"/>
      <c r="L533" s="1"/>
    </row>
    <row r="534">
      <c r="F534" s="1"/>
      <c r="G534" s="1"/>
      <c r="H534" s="1"/>
      <c r="I534" s="14"/>
      <c r="L534" s="1"/>
    </row>
    <row r="535">
      <c r="F535" s="1"/>
      <c r="G535" s="1"/>
      <c r="H535" s="1"/>
      <c r="I535" s="14"/>
      <c r="L535" s="1"/>
    </row>
    <row r="536">
      <c r="F536" s="1"/>
      <c r="G536" s="1"/>
      <c r="H536" s="1"/>
      <c r="I536" s="14"/>
      <c r="L536" s="1"/>
    </row>
    <row r="537">
      <c r="F537" s="1"/>
      <c r="G537" s="1"/>
      <c r="H537" s="1"/>
      <c r="I537" s="14"/>
      <c r="L537" s="1"/>
    </row>
    <row r="538">
      <c r="F538" s="1"/>
      <c r="G538" s="1"/>
      <c r="H538" s="1"/>
      <c r="I538" s="14"/>
      <c r="L538" s="1"/>
    </row>
    <row r="539">
      <c r="F539" s="1"/>
      <c r="G539" s="1"/>
      <c r="H539" s="1"/>
      <c r="I539" s="14"/>
      <c r="L539" s="1"/>
    </row>
    <row r="540">
      <c r="F540" s="1"/>
      <c r="G540" s="1"/>
      <c r="H540" s="1"/>
      <c r="I540" s="14"/>
      <c r="L540" s="1"/>
    </row>
    <row r="541">
      <c r="F541" s="1"/>
      <c r="G541" s="1"/>
      <c r="H541" s="1"/>
      <c r="I541" s="14"/>
      <c r="L541" s="1"/>
    </row>
    <row r="542">
      <c r="F542" s="1"/>
      <c r="G542" s="1"/>
      <c r="H542" s="1"/>
      <c r="I542" s="14"/>
      <c r="L542" s="1"/>
    </row>
    <row r="543">
      <c r="F543" s="1"/>
      <c r="G543" s="1"/>
      <c r="H543" s="1"/>
      <c r="I543" s="14"/>
      <c r="L543" s="1"/>
    </row>
    <row r="544">
      <c r="F544" s="1"/>
      <c r="G544" s="1"/>
      <c r="H544" s="1"/>
      <c r="I544" s="14"/>
      <c r="L544" s="1"/>
    </row>
    <row r="545">
      <c r="F545" s="1"/>
      <c r="G545" s="1"/>
      <c r="H545" s="1"/>
      <c r="I545" s="14"/>
      <c r="L545" s="1"/>
    </row>
    <row r="546">
      <c r="F546" s="1"/>
      <c r="G546" s="1"/>
      <c r="H546" s="1"/>
      <c r="I546" s="14"/>
      <c r="L546" s="1"/>
    </row>
    <row r="547">
      <c r="F547" s="1"/>
      <c r="G547" s="1"/>
      <c r="H547" s="1"/>
      <c r="I547" s="14"/>
      <c r="L547" s="1"/>
    </row>
    <row r="548">
      <c r="F548" s="1"/>
      <c r="G548" s="1"/>
      <c r="H548" s="1"/>
      <c r="I548" s="14"/>
      <c r="L548" s="1"/>
    </row>
    <row r="549">
      <c r="F549" s="1"/>
      <c r="G549" s="1"/>
      <c r="H549" s="1"/>
      <c r="I549" s="14"/>
      <c r="L549" s="1"/>
    </row>
    <row r="550">
      <c r="F550" s="1"/>
      <c r="G550" s="1"/>
      <c r="H550" s="1"/>
      <c r="I550" s="14"/>
      <c r="L550" s="1"/>
    </row>
    <row r="551">
      <c r="F551" s="1"/>
      <c r="G551" s="1"/>
      <c r="H551" s="1"/>
      <c r="I551" s="14"/>
      <c r="L551" s="1"/>
    </row>
    <row r="552">
      <c r="F552" s="1"/>
      <c r="G552" s="1"/>
      <c r="H552" s="1"/>
      <c r="I552" s="14"/>
      <c r="L552" s="1"/>
    </row>
    <row r="553">
      <c r="F553" s="1"/>
      <c r="G553" s="1"/>
      <c r="H553" s="1"/>
      <c r="I553" s="14"/>
      <c r="L553" s="1"/>
    </row>
    <row r="554">
      <c r="F554" s="1"/>
      <c r="G554" s="1"/>
      <c r="H554" s="1"/>
      <c r="I554" s="14"/>
      <c r="L554" s="1"/>
    </row>
    <row r="555">
      <c r="F555" s="1"/>
      <c r="G555" s="1"/>
      <c r="H555" s="1"/>
      <c r="I555" s="14"/>
      <c r="L555" s="1"/>
    </row>
    <row r="556">
      <c r="F556" s="1"/>
      <c r="G556" s="1"/>
      <c r="H556" s="1"/>
      <c r="I556" s="14"/>
      <c r="L556" s="1"/>
    </row>
    <row r="557">
      <c r="F557" s="1"/>
      <c r="G557" s="1"/>
      <c r="H557" s="1"/>
      <c r="I557" s="14"/>
      <c r="L557" s="1"/>
    </row>
    <row r="558">
      <c r="F558" s="1"/>
      <c r="G558" s="1"/>
      <c r="H558" s="1"/>
      <c r="I558" s="14"/>
      <c r="L558" s="1"/>
    </row>
    <row r="559">
      <c r="F559" s="1"/>
      <c r="G559" s="1"/>
      <c r="H559" s="1"/>
      <c r="I559" s="14"/>
      <c r="L559" s="1"/>
    </row>
    <row r="560">
      <c r="F560" s="1"/>
      <c r="G560" s="1"/>
      <c r="H560" s="1"/>
      <c r="I560" s="14"/>
      <c r="L560" s="1"/>
    </row>
    <row r="561">
      <c r="F561" s="1"/>
      <c r="G561" s="1"/>
      <c r="H561" s="1"/>
      <c r="I561" s="14"/>
      <c r="L561" s="1"/>
    </row>
    <row r="562">
      <c r="F562" s="1"/>
      <c r="G562" s="1"/>
      <c r="H562" s="1"/>
      <c r="I562" s="14"/>
      <c r="L562" s="1"/>
    </row>
    <row r="563">
      <c r="F563" s="1"/>
      <c r="G563" s="1"/>
      <c r="H563" s="1"/>
      <c r="I563" s="14"/>
      <c r="L563" s="1"/>
    </row>
    <row r="564">
      <c r="F564" s="1"/>
      <c r="G564" s="1"/>
      <c r="H564" s="1"/>
      <c r="I564" s="14"/>
      <c r="L564" s="1"/>
    </row>
    <row r="565">
      <c r="F565" s="1"/>
      <c r="G565" s="1"/>
      <c r="H565" s="1"/>
      <c r="I565" s="14"/>
      <c r="L565" s="1"/>
    </row>
    <row r="566">
      <c r="F566" s="1"/>
      <c r="G566" s="1"/>
      <c r="H566" s="1"/>
      <c r="I566" s="14"/>
      <c r="L566" s="1"/>
    </row>
    <row r="567">
      <c r="F567" s="1"/>
      <c r="G567" s="1"/>
      <c r="H567" s="1"/>
      <c r="I567" s="14"/>
      <c r="L567" s="1"/>
    </row>
    <row r="568">
      <c r="F568" s="1"/>
      <c r="G568" s="1"/>
      <c r="H568" s="1"/>
      <c r="I568" s="14"/>
      <c r="L568" s="1"/>
    </row>
    <row r="569">
      <c r="F569" s="1"/>
      <c r="G569" s="1"/>
      <c r="H569" s="1"/>
      <c r="I569" s="14"/>
      <c r="L569" s="1"/>
    </row>
    <row r="570">
      <c r="F570" s="1"/>
      <c r="G570" s="1"/>
      <c r="H570" s="1"/>
      <c r="I570" s="14"/>
      <c r="L570" s="1"/>
    </row>
    <row r="571">
      <c r="F571" s="1"/>
      <c r="G571" s="1"/>
      <c r="H571" s="1"/>
      <c r="I571" s="14"/>
      <c r="L571" s="1"/>
    </row>
    <row r="572">
      <c r="F572" s="1"/>
      <c r="G572" s="1"/>
      <c r="H572" s="1"/>
      <c r="I572" s="14"/>
      <c r="L572" s="1"/>
    </row>
    <row r="573">
      <c r="F573" s="1"/>
      <c r="G573" s="1"/>
      <c r="H573" s="1"/>
      <c r="I573" s="14"/>
      <c r="L573" s="1"/>
    </row>
    <row r="574">
      <c r="F574" s="1"/>
      <c r="G574" s="1"/>
      <c r="H574" s="1"/>
      <c r="I574" s="14"/>
      <c r="L574" s="1"/>
    </row>
    <row r="575">
      <c r="F575" s="1"/>
      <c r="G575" s="1"/>
      <c r="H575" s="1"/>
      <c r="I575" s="14"/>
      <c r="L575" s="1"/>
    </row>
    <row r="576">
      <c r="F576" s="1"/>
      <c r="G576" s="1"/>
      <c r="H576" s="1"/>
      <c r="I576" s="14"/>
      <c r="L576" s="1"/>
    </row>
    <row r="577">
      <c r="F577" s="1"/>
      <c r="G577" s="1"/>
      <c r="H577" s="1"/>
      <c r="I577" s="14"/>
      <c r="L577" s="1"/>
    </row>
    <row r="578">
      <c r="F578" s="1"/>
      <c r="G578" s="1"/>
      <c r="H578" s="1"/>
      <c r="I578" s="14"/>
      <c r="L578" s="1"/>
    </row>
    <row r="579">
      <c r="F579" s="1"/>
      <c r="G579" s="1"/>
      <c r="H579" s="1"/>
      <c r="I579" s="14"/>
      <c r="L579" s="1"/>
    </row>
    <row r="580">
      <c r="F580" s="1"/>
      <c r="G580" s="1"/>
      <c r="H580" s="1"/>
      <c r="I580" s="14"/>
      <c r="L580" s="1"/>
    </row>
    <row r="581">
      <c r="F581" s="1"/>
      <c r="G581" s="1"/>
      <c r="H581" s="1"/>
      <c r="I581" s="14"/>
      <c r="L581" s="1"/>
    </row>
    <row r="582">
      <c r="F582" s="1"/>
      <c r="G582" s="1"/>
      <c r="H582" s="1"/>
      <c r="I582" s="14"/>
      <c r="L582" s="1"/>
    </row>
    <row r="583">
      <c r="F583" s="1"/>
      <c r="G583" s="1"/>
      <c r="H583" s="1"/>
      <c r="I583" s="14"/>
      <c r="L583" s="1"/>
    </row>
    <row r="584">
      <c r="F584" s="1"/>
      <c r="G584" s="1"/>
      <c r="H584" s="1"/>
      <c r="I584" s="14"/>
      <c r="L584" s="1"/>
    </row>
    <row r="585">
      <c r="F585" s="1"/>
      <c r="G585" s="1"/>
      <c r="H585" s="1"/>
      <c r="I585" s="14"/>
      <c r="L585" s="1"/>
    </row>
    <row r="586">
      <c r="F586" s="1"/>
      <c r="G586" s="1"/>
      <c r="H586" s="1"/>
      <c r="I586" s="14"/>
      <c r="L586" s="1"/>
    </row>
    <row r="587">
      <c r="F587" s="1"/>
      <c r="G587" s="1"/>
      <c r="H587" s="1"/>
      <c r="I587" s="14"/>
      <c r="L587" s="1"/>
    </row>
    <row r="588">
      <c r="F588" s="1"/>
      <c r="G588" s="1"/>
      <c r="H588" s="1"/>
      <c r="I588" s="14"/>
      <c r="L588" s="1"/>
    </row>
    <row r="589">
      <c r="F589" s="1"/>
      <c r="G589" s="1"/>
      <c r="H589" s="1"/>
      <c r="I589" s="14"/>
      <c r="L589" s="1"/>
    </row>
    <row r="590">
      <c r="F590" s="1"/>
      <c r="G590" s="1"/>
      <c r="H590" s="1"/>
      <c r="I590" s="14"/>
      <c r="L590" s="1"/>
    </row>
    <row r="591">
      <c r="F591" s="1"/>
      <c r="G591" s="1"/>
      <c r="H591" s="1"/>
      <c r="I591" s="14"/>
      <c r="L591" s="1"/>
    </row>
    <row r="592">
      <c r="F592" s="1"/>
      <c r="G592" s="1"/>
      <c r="H592" s="1"/>
      <c r="I592" s="14"/>
      <c r="L592" s="1"/>
    </row>
    <row r="593">
      <c r="F593" s="1"/>
      <c r="G593" s="1"/>
      <c r="H593" s="1"/>
      <c r="I593" s="14"/>
      <c r="L593" s="1"/>
    </row>
    <row r="594">
      <c r="F594" s="1"/>
      <c r="G594" s="1"/>
      <c r="H594" s="1"/>
      <c r="I594" s="14"/>
      <c r="L594" s="1"/>
    </row>
    <row r="595">
      <c r="F595" s="1"/>
      <c r="G595" s="1"/>
      <c r="H595" s="1"/>
      <c r="I595" s="14"/>
      <c r="L595" s="1"/>
    </row>
    <row r="596">
      <c r="F596" s="1"/>
      <c r="G596" s="1"/>
      <c r="H596" s="1"/>
      <c r="I596" s="14"/>
      <c r="L596" s="1"/>
    </row>
    <row r="597">
      <c r="F597" s="1"/>
      <c r="G597" s="1"/>
      <c r="H597" s="1"/>
      <c r="I597" s="14"/>
      <c r="L597" s="1"/>
    </row>
    <row r="598">
      <c r="F598" s="1"/>
      <c r="G598" s="1"/>
      <c r="H598" s="1"/>
      <c r="I598" s="14"/>
      <c r="L598" s="1"/>
    </row>
    <row r="599">
      <c r="F599" s="1"/>
      <c r="G599" s="1"/>
      <c r="H599" s="1"/>
      <c r="I599" s="14"/>
      <c r="L599" s="1"/>
    </row>
    <row r="600">
      <c r="F600" s="1"/>
      <c r="G600" s="1"/>
      <c r="H600" s="1"/>
      <c r="I600" s="14"/>
      <c r="L600" s="1"/>
    </row>
    <row r="601">
      <c r="F601" s="1"/>
      <c r="G601" s="1"/>
      <c r="H601" s="1"/>
      <c r="I601" s="14"/>
      <c r="L601" s="1"/>
    </row>
    <row r="602">
      <c r="F602" s="1"/>
      <c r="G602" s="1"/>
      <c r="H602" s="1"/>
      <c r="I602" s="14"/>
      <c r="L602" s="1"/>
    </row>
    <row r="603">
      <c r="F603" s="1"/>
      <c r="G603" s="1"/>
      <c r="H603" s="1"/>
      <c r="I603" s="14"/>
      <c r="L603" s="1"/>
    </row>
    <row r="604">
      <c r="F604" s="1"/>
      <c r="G604" s="1"/>
      <c r="H604" s="1"/>
      <c r="I604" s="14"/>
      <c r="L604" s="1"/>
    </row>
    <row r="605">
      <c r="F605" s="1"/>
      <c r="G605" s="1"/>
      <c r="H605" s="1"/>
      <c r="I605" s="14"/>
      <c r="L605" s="1"/>
    </row>
    <row r="606">
      <c r="F606" s="1"/>
      <c r="G606" s="1"/>
      <c r="H606" s="1"/>
      <c r="I606" s="14"/>
      <c r="L606" s="1"/>
    </row>
    <row r="607">
      <c r="F607" s="1"/>
      <c r="G607" s="1"/>
      <c r="H607" s="1"/>
      <c r="I607" s="14"/>
      <c r="L607" s="1"/>
    </row>
    <row r="608">
      <c r="F608" s="1"/>
      <c r="G608" s="1"/>
      <c r="H608" s="1"/>
      <c r="I608" s="14"/>
      <c r="L608" s="1"/>
    </row>
    <row r="609">
      <c r="F609" s="1"/>
      <c r="G609" s="1"/>
      <c r="H609" s="1"/>
      <c r="I609" s="14"/>
      <c r="L609" s="1"/>
    </row>
    <row r="610">
      <c r="F610" s="1"/>
      <c r="G610" s="1"/>
      <c r="H610" s="1"/>
      <c r="I610" s="14"/>
      <c r="L610" s="1"/>
    </row>
    <row r="611">
      <c r="F611" s="1"/>
      <c r="G611" s="1"/>
      <c r="H611" s="1"/>
      <c r="I611" s="14"/>
      <c r="L611" s="1"/>
    </row>
    <row r="612">
      <c r="F612" s="1"/>
      <c r="G612" s="1"/>
      <c r="H612" s="1"/>
      <c r="I612" s="14"/>
      <c r="L612" s="1"/>
    </row>
    <row r="613">
      <c r="F613" s="1"/>
      <c r="G613" s="1"/>
      <c r="H613" s="1"/>
      <c r="I613" s="14"/>
      <c r="L613" s="1"/>
    </row>
    <row r="614">
      <c r="F614" s="1"/>
      <c r="G614" s="1"/>
      <c r="H614" s="1"/>
      <c r="I614" s="14"/>
      <c r="L614" s="1"/>
    </row>
    <row r="615">
      <c r="F615" s="1"/>
      <c r="G615" s="1"/>
      <c r="H615" s="1"/>
      <c r="I615" s="14"/>
      <c r="L615" s="1"/>
    </row>
    <row r="616">
      <c r="F616" s="1"/>
      <c r="G616" s="1"/>
      <c r="H616" s="1"/>
      <c r="I616" s="14"/>
      <c r="L616" s="1"/>
    </row>
    <row r="617">
      <c r="F617" s="1"/>
      <c r="G617" s="1"/>
      <c r="H617" s="1"/>
      <c r="I617" s="14"/>
      <c r="L617" s="1"/>
    </row>
    <row r="618">
      <c r="F618" s="1"/>
      <c r="G618" s="1"/>
      <c r="H618" s="1"/>
      <c r="I618" s="14"/>
      <c r="L618" s="1"/>
    </row>
    <row r="619">
      <c r="F619" s="1"/>
      <c r="G619" s="1"/>
      <c r="H619" s="1"/>
      <c r="I619" s="14"/>
      <c r="L619" s="1"/>
    </row>
    <row r="620">
      <c r="F620" s="1"/>
      <c r="G620" s="1"/>
      <c r="H620" s="1"/>
      <c r="I620" s="14"/>
      <c r="L620" s="1"/>
    </row>
    <row r="621">
      <c r="F621" s="1"/>
      <c r="G621" s="1"/>
      <c r="H621" s="1"/>
      <c r="I621" s="14"/>
      <c r="L621" s="1"/>
    </row>
    <row r="622">
      <c r="F622" s="1"/>
      <c r="G622" s="1"/>
      <c r="H622" s="1"/>
      <c r="I622" s="14"/>
      <c r="L622" s="1"/>
    </row>
    <row r="623">
      <c r="F623" s="1"/>
      <c r="G623" s="1"/>
      <c r="H623" s="1"/>
      <c r="I623" s="14"/>
      <c r="L623" s="1"/>
    </row>
    <row r="624">
      <c r="F624" s="1"/>
      <c r="G624" s="1"/>
      <c r="H624" s="1"/>
      <c r="I624" s="14"/>
      <c r="L624" s="1"/>
    </row>
    <row r="625">
      <c r="F625" s="1"/>
      <c r="G625" s="1"/>
      <c r="H625" s="1"/>
      <c r="I625" s="14"/>
      <c r="L625" s="1"/>
    </row>
    <row r="626">
      <c r="F626" s="1"/>
      <c r="G626" s="1"/>
      <c r="H626" s="1"/>
      <c r="I626" s="14"/>
      <c r="L626" s="1"/>
    </row>
    <row r="627">
      <c r="F627" s="1"/>
      <c r="G627" s="1"/>
      <c r="H627" s="1"/>
      <c r="I627" s="14"/>
      <c r="L627" s="1"/>
    </row>
    <row r="628">
      <c r="F628" s="1"/>
      <c r="G628" s="1"/>
      <c r="H628" s="1"/>
      <c r="I628" s="14"/>
      <c r="L628" s="1"/>
    </row>
    <row r="629">
      <c r="F629" s="1"/>
      <c r="G629" s="1"/>
      <c r="H629" s="1"/>
      <c r="I629" s="14"/>
      <c r="L629" s="1"/>
    </row>
    <row r="630">
      <c r="F630" s="1"/>
      <c r="G630" s="1"/>
      <c r="H630" s="1"/>
      <c r="I630" s="14"/>
      <c r="L630" s="1"/>
    </row>
    <row r="631">
      <c r="F631" s="1"/>
      <c r="G631" s="1"/>
      <c r="H631" s="1"/>
      <c r="I631" s="14"/>
      <c r="L631" s="1"/>
    </row>
    <row r="632">
      <c r="F632" s="1"/>
      <c r="G632" s="1"/>
      <c r="H632" s="1"/>
      <c r="I632" s="14"/>
      <c r="L632" s="1"/>
    </row>
    <row r="633">
      <c r="F633" s="1"/>
      <c r="G633" s="1"/>
      <c r="H633" s="1"/>
      <c r="I633" s="14"/>
      <c r="L633" s="1"/>
    </row>
    <row r="634">
      <c r="F634" s="1"/>
      <c r="G634" s="1"/>
      <c r="H634" s="1"/>
      <c r="I634" s="14"/>
      <c r="L634" s="1"/>
    </row>
    <row r="635">
      <c r="F635" s="1"/>
      <c r="G635" s="1"/>
      <c r="H635" s="1"/>
      <c r="I635" s="14"/>
      <c r="L635" s="1"/>
    </row>
    <row r="636">
      <c r="F636" s="1"/>
      <c r="G636" s="1"/>
      <c r="H636" s="1"/>
      <c r="I636" s="14"/>
      <c r="L636" s="1"/>
    </row>
    <row r="637">
      <c r="F637" s="1"/>
      <c r="G637" s="1"/>
      <c r="H637" s="1"/>
      <c r="I637" s="14"/>
      <c r="L637" s="1"/>
    </row>
    <row r="638">
      <c r="F638" s="1"/>
      <c r="G638" s="1"/>
      <c r="H638" s="1"/>
      <c r="I638" s="14"/>
      <c r="L638" s="1"/>
    </row>
    <row r="639">
      <c r="F639" s="1"/>
      <c r="G639" s="1"/>
      <c r="H639" s="1"/>
      <c r="I639" s="14"/>
      <c r="L639" s="1"/>
    </row>
    <row r="640">
      <c r="F640" s="1"/>
      <c r="G640" s="1"/>
      <c r="H640" s="1"/>
      <c r="I640" s="14"/>
      <c r="L640" s="1"/>
    </row>
    <row r="641">
      <c r="F641" s="1"/>
      <c r="G641" s="1"/>
      <c r="H641" s="1"/>
      <c r="I641" s="14"/>
      <c r="L641" s="1"/>
    </row>
    <row r="642">
      <c r="F642" s="1"/>
      <c r="G642" s="1"/>
      <c r="H642" s="1"/>
      <c r="I642" s="14"/>
      <c r="L642" s="1"/>
    </row>
    <row r="643">
      <c r="F643" s="1"/>
      <c r="G643" s="1"/>
      <c r="H643" s="1"/>
      <c r="I643" s="14"/>
      <c r="L643" s="1"/>
    </row>
    <row r="644">
      <c r="F644" s="1"/>
      <c r="G644" s="1"/>
      <c r="H644" s="1"/>
      <c r="I644" s="14"/>
      <c r="L644" s="1"/>
    </row>
    <row r="645">
      <c r="F645" s="1"/>
      <c r="G645" s="1"/>
      <c r="H645" s="1"/>
      <c r="I645" s="14"/>
      <c r="L645" s="1"/>
    </row>
    <row r="646">
      <c r="F646" s="1"/>
      <c r="G646" s="1"/>
      <c r="H646" s="1"/>
      <c r="I646" s="14"/>
      <c r="L646" s="1"/>
    </row>
    <row r="647">
      <c r="F647" s="1"/>
      <c r="G647" s="1"/>
      <c r="H647" s="1"/>
      <c r="I647" s="14"/>
      <c r="L647" s="1"/>
    </row>
    <row r="648">
      <c r="F648" s="1"/>
      <c r="G648" s="1"/>
      <c r="H648" s="1"/>
      <c r="I648" s="14"/>
      <c r="L648" s="1"/>
    </row>
    <row r="649">
      <c r="F649" s="1"/>
      <c r="G649" s="1"/>
      <c r="H649" s="1"/>
      <c r="I649" s="14"/>
      <c r="L649" s="1"/>
    </row>
    <row r="650">
      <c r="F650" s="1"/>
      <c r="G650" s="1"/>
      <c r="H650" s="1"/>
      <c r="I650" s="14"/>
      <c r="L650" s="1"/>
    </row>
    <row r="651">
      <c r="F651" s="1"/>
      <c r="G651" s="1"/>
      <c r="H651" s="1"/>
      <c r="I651" s="14"/>
      <c r="L651" s="1"/>
    </row>
    <row r="652">
      <c r="F652" s="1"/>
      <c r="G652" s="1"/>
      <c r="H652" s="1"/>
      <c r="I652" s="14"/>
      <c r="L652" s="1"/>
    </row>
    <row r="653">
      <c r="F653" s="1"/>
      <c r="G653" s="1"/>
      <c r="H653" s="1"/>
      <c r="I653" s="14"/>
      <c r="L653" s="1"/>
    </row>
    <row r="654">
      <c r="F654" s="1"/>
      <c r="G654" s="1"/>
      <c r="H654" s="1"/>
      <c r="I654" s="14"/>
      <c r="L654" s="1"/>
    </row>
    <row r="655">
      <c r="F655" s="1"/>
      <c r="G655" s="1"/>
      <c r="H655" s="1"/>
      <c r="I655" s="14"/>
      <c r="L655" s="1"/>
    </row>
    <row r="656">
      <c r="F656" s="1"/>
      <c r="G656" s="1"/>
      <c r="H656" s="1"/>
      <c r="I656" s="14"/>
      <c r="L656" s="1"/>
    </row>
    <row r="657">
      <c r="F657" s="1"/>
      <c r="G657" s="1"/>
      <c r="H657" s="1"/>
      <c r="I657" s="14"/>
      <c r="L657" s="1"/>
    </row>
    <row r="658">
      <c r="F658" s="1"/>
      <c r="G658" s="1"/>
      <c r="H658" s="1"/>
      <c r="I658" s="14"/>
      <c r="L658" s="1"/>
    </row>
    <row r="659">
      <c r="F659" s="1"/>
      <c r="G659" s="1"/>
      <c r="H659" s="1"/>
      <c r="I659" s="14"/>
      <c r="L659" s="1"/>
    </row>
    <row r="660">
      <c r="F660" s="1"/>
      <c r="G660" s="1"/>
      <c r="H660" s="1"/>
      <c r="I660" s="14"/>
      <c r="L660" s="1"/>
    </row>
    <row r="661">
      <c r="F661" s="1"/>
      <c r="G661" s="1"/>
      <c r="H661" s="1"/>
      <c r="I661" s="14"/>
      <c r="L661" s="1"/>
    </row>
    <row r="662">
      <c r="F662" s="1"/>
      <c r="G662" s="1"/>
      <c r="H662" s="1"/>
      <c r="I662" s="14"/>
      <c r="L662" s="1"/>
    </row>
    <row r="663">
      <c r="F663" s="1"/>
      <c r="G663" s="1"/>
      <c r="H663" s="1"/>
      <c r="I663" s="14"/>
      <c r="L663" s="1"/>
    </row>
    <row r="664">
      <c r="F664" s="1"/>
      <c r="G664" s="1"/>
      <c r="H664" s="1"/>
      <c r="I664" s="14"/>
      <c r="L664" s="1"/>
    </row>
    <row r="665">
      <c r="F665" s="1"/>
      <c r="G665" s="1"/>
      <c r="H665" s="1"/>
      <c r="I665" s="14"/>
      <c r="L665" s="1"/>
    </row>
    <row r="666">
      <c r="F666" s="1"/>
      <c r="G666" s="1"/>
      <c r="H666" s="1"/>
      <c r="I666" s="14"/>
      <c r="L666" s="1"/>
    </row>
    <row r="667">
      <c r="F667" s="1"/>
      <c r="G667" s="1"/>
      <c r="H667" s="1"/>
      <c r="I667" s="14"/>
      <c r="L667" s="1"/>
    </row>
    <row r="668">
      <c r="F668" s="1"/>
      <c r="G668" s="1"/>
      <c r="H668" s="1"/>
      <c r="I668" s="14"/>
      <c r="L668" s="1"/>
    </row>
    <row r="669">
      <c r="F669" s="1"/>
      <c r="G669" s="1"/>
      <c r="H669" s="1"/>
      <c r="I669" s="14"/>
      <c r="L669" s="1"/>
    </row>
    <row r="670">
      <c r="F670" s="1"/>
      <c r="G670" s="1"/>
      <c r="H670" s="1"/>
      <c r="I670" s="14"/>
      <c r="L670" s="1"/>
    </row>
    <row r="671">
      <c r="F671" s="1"/>
      <c r="G671" s="1"/>
      <c r="H671" s="1"/>
      <c r="I671" s="14"/>
      <c r="L671" s="1"/>
    </row>
    <row r="672">
      <c r="F672" s="1"/>
      <c r="G672" s="1"/>
      <c r="H672" s="1"/>
      <c r="I672" s="14"/>
      <c r="L672" s="1"/>
    </row>
    <row r="673">
      <c r="F673" s="1"/>
      <c r="G673" s="1"/>
      <c r="H673" s="1"/>
      <c r="I673" s="14"/>
      <c r="L673" s="1"/>
    </row>
    <row r="674">
      <c r="F674" s="1"/>
      <c r="G674" s="1"/>
      <c r="H674" s="1"/>
      <c r="I674" s="14"/>
      <c r="L674" s="1"/>
    </row>
    <row r="675">
      <c r="F675" s="1"/>
      <c r="G675" s="1"/>
      <c r="H675" s="1"/>
      <c r="I675" s="14"/>
      <c r="L675" s="1"/>
    </row>
    <row r="676">
      <c r="F676" s="1"/>
      <c r="G676" s="1"/>
      <c r="H676" s="1"/>
      <c r="I676" s="14"/>
      <c r="L676" s="1"/>
    </row>
    <row r="677">
      <c r="F677" s="1"/>
      <c r="G677" s="1"/>
      <c r="H677" s="1"/>
      <c r="I677" s="14"/>
      <c r="L677" s="1"/>
    </row>
    <row r="678">
      <c r="F678" s="1"/>
      <c r="G678" s="1"/>
      <c r="H678" s="1"/>
      <c r="I678" s="14"/>
      <c r="L678" s="1"/>
    </row>
    <row r="679">
      <c r="F679" s="1"/>
      <c r="G679" s="1"/>
      <c r="H679" s="1"/>
      <c r="I679" s="14"/>
      <c r="L679" s="1"/>
    </row>
    <row r="680">
      <c r="F680" s="1"/>
      <c r="G680" s="1"/>
      <c r="H680" s="1"/>
      <c r="I680" s="14"/>
      <c r="L680" s="1"/>
    </row>
    <row r="681">
      <c r="F681" s="1"/>
      <c r="G681" s="1"/>
      <c r="H681" s="1"/>
      <c r="I681" s="14"/>
      <c r="L681" s="1"/>
    </row>
    <row r="682">
      <c r="F682" s="1"/>
      <c r="G682" s="1"/>
      <c r="H682" s="1"/>
      <c r="I682" s="14"/>
      <c r="L682" s="1"/>
    </row>
    <row r="683">
      <c r="F683" s="1"/>
      <c r="G683" s="1"/>
      <c r="H683" s="1"/>
      <c r="I683" s="14"/>
      <c r="L683" s="1"/>
    </row>
    <row r="684">
      <c r="F684" s="1"/>
      <c r="G684" s="1"/>
      <c r="H684" s="1"/>
      <c r="I684" s="14"/>
      <c r="L684" s="1"/>
    </row>
    <row r="685">
      <c r="F685" s="1"/>
      <c r="G685" s="1"/>
      <c r="H685" s="1"/>
      <c r="I685" s="14"/>
      <c r="L685" s="1"/>
    </row>
    <row r="686">
      <c r="F686" s="1"/>
      <c r="G686" s="1"/>
      <c r="H686" s="1"/>
      <c r="I686" s="14"/>
      <c r="L686" s="1"/>
    </row>
    <row r="687">
      <c r="F687" s="1"/>
      <c r="G687" s="1"/>
      <c r="H687" s="1"/>
      <c r="I687" s="14"/>
      <c r="L687" s="1"/>
    </row>
    <row r="688">
      <c r="F688" s="1"/>
      <c r="G688" s="1"/>
      <c r="H688" s="1"/>
      <c r="I688" s="14"/>
      <c r="L688" s="1"/>
    </row>
    <row r="689">
      <c r="F689" s="1"/>
      <c r="G689" s="1"/>
      <c r="H689" s="1"/>
      <c r="I689" s="14"/>
      <c r="L689" s="1"/>
    </row>
    <row r="690">
      <c r="F690" s="1"/>
      <c r="G690" s="1"/>
      <c r="H690" s="1"/>
      <c r="I690" s="14"/>
      <c r="L690" s="1"/>
    </row>
    <row r="691">
      <c r="F691" s="1"/>
      <c r="G691" s="1"/>
      <c r="H691" s="1"/>
      <c r="I691" s="14"/>
      <c r="L691" s="1"/>
    </row>
    <row r="692">
      <c r="F692" s="1"/>
      <c r="G692" s="1"/>
      <c r="H692" s="1"/>
      <c r="I692" s="14"/>
      <c r="L692" s="1"/>
    </row>
    <row r="693">
      <c r="F693" s="1"/>
      <c r="G693" s="1"/>
      <c r="H693" s="1"/>
      <c r="I693" s="14"/>
      <c r="L693" s="1"/>
    </row>
    <row r="694">
      <c r="F694" s="1"/>
      <c r="G694" s="1"/>
      <c r="H694" s="1"/>
      <c r="I694" s="14"/>
      <c r="L694" s="1"/>
    </row>
    <row r="695">
      <c r="F695" s="1"/>
      <c r="G695" s="1"/>
      <c r="H695" s="1"/>
      <c r="I695" s="14"/>
      <c r="L695" s="1"/>
    </row>
    <row r="696">
      <c r="F696" s="1"/>
      <c r="G696" s="1"/>
      <c r="H696" s="1"/>
      <c r="I696" s="14"/>
      <c r="L696" s="1"/>
    </row>
    <row r="697">
      <c r="F697" s="1"/>
      <c r="G697" s="1"/>
      <c r="H697" s="1"/>
      <c r="I697" s="14"/>
      <c r="L697" s="1"/>
    </row>
    <row r="698">
      <c r="F698" s="1"/>
      <c r="G698" s="1"/>
      <c r="H698" s="1"/>
      <c r="I698" s="14"/>
      <c r="L698" s="1"/>
    </row>
    <row r="699">
      <c r="F699" s="1"/>
      <c r="G699" s="1"/>
      <c r="H699" s="1"/>
      <c r="I699" s="14"/>
      <c r="L699" s="1"/>
    </row>
    <row r="700">
      <c r="F700" s="1"/>
      <c r="G700" s="1"/>
      <c r="H700" s="1"/>
      <c r="I700" s="14"/>
      <c r="L700" s="1"/>
    </row>
    <row r="701">
      <c r="F701" s="1"/>
      <c r="G701" s="1"/>
      <c r="H701" s="1"/>
      <c r="I701" s="14"/>
      <c r="L701" s="1"/>
    </row>
    <row r="702">
      <c r="F702" s="1"/>
      <c r="G702" s="1"/>
      <c r="H702" s="1"/>
      <c r="I702" s="14"/>
      <c r="L702" s="1"/>
    </row>
    <row r="703">
      <c r="F703" s="1"/>
      <c r="G703" s="1"/>
      <c r="H703" s="1"/>
      <c r="I703" s="14"/>
      <c r="L703" s="1"/>
    </row>
    <row r="704">
      <c r="F704" s="1"/>
      <c r="G704" s="1"/>
      <c r="H704" s="1"/>
      <c r="I704" s="14"/>
      <c r="L704" s="1"/>
    </row>
    <row r="705">
      <c r="F705" s="1"/>
      <c r="G705" s="1"/>
      <c r="H705" s="1"/>
      <c r="I705" s="14"/>
      <c r="L705" s="1"/>
    </row>
    <row r="706">
      <c r="F706" s="1"/>
      <c r="G706" s="1"/>
      <c r="H706" s="1"/>
      <c r="I706" s="14"/>
      <c r="L706" s="1"/>
    </row>
    <row r="707">
      <c r="F707" s="1"/>
      <c r="G707" s="1"/>
      <c r="H707" s="1"/>
      <c r="I707" s="14"/>
      <c r="L707" s="1"/>
    </row>
    <row r="708">
      <c r="F708" s="1"/>
      <c r="G708" s="1"/>
      <c r="H708" s="1"/>
      <c r="I708" s="14"/>
      <c r="L708" s="1"/>
    </row>
    <row r="709">
      <c r="F709" s="1"/>
      <c r="G709" s="1"/>
      <c r="H709" s="1"/>
      <c r="I709" s="14"/>
      <c r="L709" s="1"/>
    </row>
    <row r="710">
      <c r="F710" s="1"/>
      <c r="G710" s="1"/>
      <c r="H710" s="1"/>
      <c r="I710" s="14"/>
      <c r="L710" s="1"/>
    </row>
    <row r="711">
      <c r="F711" s="1"/>
      <c r="G711" s="1"/>
      <c r="H711" s="1"/>
      <c r="I711" s="14"/>
      <c r="L711" s="1"/>
    </row>
    <row r="712">
      <c r="F712" s="1"/>
      <c r="G712" s="1"/>
      <c r="H712" s="1"/>
      <c r="I712" s="14"/>
      <c r="L712" s="1"/>
    </row>
    <row r="713">
      <c r="F713" s="1"/>
      <c r="G713" s="1"/>
      <c r="H713" s="1"/>
      <c r="I713" s="14"/>
      <c r="L713" s="1"/>
    </row>
    <row r="714">
      <c r="F714" s="1"/>
      <c r="G714" s="1"/>
      <c r="H714" s="1"/>
      <c r="I714" s="14"/>
      <c r="L714" s="1"/>
    </row>
    <row r="715">
      <c r="F715" s="1"/>
      <c r="G715" s="1"/>
      <c r="H715" s="1"/>
      <c r="I715" s="14"/>
      <c r="L715" s="1"/>
    </row>
    <row r="716">
      <c r="F716" s="1"/>
      <c r="G716" s="1"/>
      <c r="H716" s="1"/>
      <c r="I716" s="14"/>
      <c r="L716" s="1"/>
    </row>
    <row r="717">
      <c r="F717" s="1"/>
      <c r="G717" s="1"/>
      <c r="H717" s="1"/>
      <c r="I717" s="14"/>
      <c r="L717" s="1"/>
    </row>
    <row r="718">
      <c r="F718" s="1"/>
      <c r="G718" s="1"/>
      <c r="H718" s="1"/>
      <c r="I718" s="14"/>
      <c r="L718" s="1"/>
    </row>
    <row r="719">
      <c r="F719" s="1"/>
      <c r="G719" s="1"/>
      <c r="H719" s="1"/>
      <c r="I719" s="14"/>
      <c r="L719" s="1"/>
    </row>
    <row r="720">
      <c r="F720" s="1"/>
      <c r="G720" s="1"/>
      <c r="H720" s="1"/>
      <c r="I720" s="14"/>
      <c r="L720" s="1"/>
    </row>
    <row r="721">
      <c r="F721" s="1"/>
      <c r="G721" s="1"/>
      <c r="H721" s="1"/>
      <c r="I721" s="14"/>
      <c r="L721" s="1"/>
    </row>
    <row r="722">
      <c r="F722" s="1"/>
      <c r="G722" s="1"/>
      <c r="H722" s="1"/>
      <c r="I722" s="14"/>
      <c r="L722" s="1"/>
    </row>
    <row r="723">
      <c r="F723" s="1"/>
      <c r="G723" s="1"/>
      <c r="H723" s="1"/>
      <c r="I723" s="14"/>
      <c r="L723" s="1"/>
    </row>
    <row r="724">
      <c r="F724" s="1"/>
      <c r="G724" s="1"/>
      <c r="H724" s="1"/>
      <c r="I724" s="14"/>
      <c r="L724" s="1"/>
    </row>
    <row r="725">
      <c r="F725" s="1"/>
      <c r="G725" s="1"/>
      <c r="H725" s="1"/>
      <c r="I725" s="14"/>
      <c r="L725" s="1"/>
    </row>
    <row r="726">
      <c r="F726" s="1"/>
      <c r="G726" s="1"/>
      <c r="H726" s="1"/>
      <c r="I726" s="14"/>
      <c r="L726" s="1"/>
    </row>
    <row r="727">
      <c r="F727" s="1"/>
      <c r="G727" s="1"/>
      <c r="H727" s="1"/>
      <c r="I727" s="14"/>
      <c r="L727" s="1"/>
    </row>
    <row r="728">
      <c r="F728" s="1"/>
      <c r="G728" s="1"/>
      <c r="H728" s="1"/>
      <c r="I728" s="14"/>
      <c r="L728" s="1"/>
    </row>
    <row r="729">
      <c r="F729" s="1"/>
      <c r="G729" s="1"/>
      <c r="H729" s="1"/>
      <c r="I729" s="14"/>
      <c r="L729" s="1"/>
    </row>
    <row r="730">
      <c r="F730" s="1"/>
      <c r="G730" s="1"/>
      <c r="H730" s="1"/>
      <c r="I730" s="14"/>
      <c r="L730" s="1"/>
    </row>
    <row r="731">
      <c r="F731" s="1"/>
      <c r="G731" s="1"/>
      <c r="H731" s="1"/>
      <c r="I731" s="14"/>
      <c r="L731" s="1"/>
    </row>
    <row r="732">
      <c r="F732" s="1"/>
      <c r="G732" s="1"/>
      <c r="H732" s="1"/>
      <c r="I732" s="14"/>
      <c r="L732" s="1"/>
    </row>
    <row r="733">
      <c r="F733" s="1"/>
      <c r="G733" s="1"/>
      <c r="H733" s="1"/>
      <c r="I733" s="14"/>
      <c r="L733" s="1"/>
    </row>
    <row r="734">
      <c r="F734" s="1"/>
      <c r="G734" s="1"/>
      <c r="H734" s="1"/>
      <c r="I734" s="14"/>
      <c r="L734" s="1"/>
    </row>
    <row r="735">
      <c r="F735" s="1"/>
      <c r="G735" s="1"/>
      <c r="H735" s="1"/>
      <c r="I735" s="14"/>
      <c r="L735" s="1"/>
    </row>
    <row r="736">
      <c r="F736" s="1"/>
      <c r="G736" s="1"/>
      <c r="H736" s="1"/>
      <c r="I736" s="14"/>
      <c r="L736" s="1"/>
    </row>
    <row r="737">
      <c r="F737" s="1"/>
      <c r="G737" s="1"/>
      <c r="H737" s="1"/>
      <c r="I737" s="14"/>
      <c r="L737" s="1"/>
    </row>
    <row r="738">
      <c r="F738" s="1"/>
      <c r="G738" s="1"/>
      <c r="H738" s="1"/>
      <c r="I738" s="14"/>
      <c r="L738" s="1"/>
    </row>
    <row r="739">
      <c r="F739" s="1"/>
      <c r="G739" s="1"/>
      <c r="H739" s="1"/>
      <c r="I739" s="14"/>
      <c r="L739" s="1"/>
    </row>
    <row r="740">
      <c r="F740" s="1"/>
      <c r="G740" s="1"/>
      <c r="H740" s="1"/>
      <c r="I740" s="14"/>
      <c r="L740" s="1"/>
    </row>
    <row r="741">
      <c r="F741" s="1"/>
      <c r="G741" s="1"/>
      <c r="H741" s="1"/>
      <c r="I741" s="14"/>
      <c r="L741" s="1"/>
    </row>
    <row r="742">
      <c r="F742" s="1"/>
      <c r="G742" s="1"/>
      <c r="H742" s="1"/>
      <c r="I742" s="14"/>
      <c r="L742" s="1"/>
    </row>
    <row r="743">
      <c r="F743" s="1"/>
      <c r="G743" s="1"/>
      <c r="H743" s="1"/>
      <c r="I743" s="14"/>
      <c r="L743" s="1"/>
    </row>
    <row r="744">
      <c r="F744" s="1"/>
      <c r="G744" s="1"/>
      <c r="H744" s="1"/>
      <c r="I744" s="14"/>
      <c r="L744" s="1"/>
    </row>
    <row r="745">
      <c r="F745" s="1"/>
      <c r="G745" s="1"/>
      <c r="H745" s="1"/>
      <c r="I745" s="14"/>
      <c r="L745" s="1"/>
    </row>
    <row r="746">
      <c r="F746" s="1"/>
      <c r="G746" s="1"/>
      <c r="H746" s="1"/>
      <c r="I746" s="14"/>
      <c r="L746" s="1"/>
    </row>
    <row r="747">
      <c r="F747" s="1"/>
      <c r="G747" s="1"/>
      <c r="H747" s="1"/>
      <c r="I747" s="14"/>
      <c r="L747" s="1"/>
    </row>
    <row r="748">
      <c r="F748" s="1"/>
      <c r="G748" s="1"/>
      <c r="H748" s="1"/>
      <c r="I748" s="14"/>
      <c r="L748" s="1"/>
    </row>
    <row r="749">
      <c r="F749" s="1"/>
      <c r="G749" s="1"/>
      <c r="H749" s="1"/>
      <c r="I749" s="14"/>
      <c r="L749" s="1"/>
    </row>
    <row r="750">
      <c r="F750" s="1"/>
      <c r="G750" s="1"/>
      <c r="H750" s="1"/>
      <c r="I750" s="14"/>
      <c r="L750" s="1"/>
    </row>
    <row r="751">
      <c r="F751" s="1"/>
      <c r="G751" s="1"/>
      <c r="H751" s="1"/>
      <c r="I751" s="14"/>
      <c r="L751" s="1"/>
    </row>
    <row r="752">
      <c r="F752" s="1"/>
      <c r="G752" s="1"/>
      <c r="H752" s="1"/>
      <c r="I752" s="14"/>
      <c r="L752" s="1"/>
    </row>
    <row r="753">
      <c r="F753" s="1"/>
      <c r="G753" s="1"/>
      <c r="H753" s="1"/>
      <c r="I753" s="14"/>
      <c r="L753" s="1"/>
    </row>
    <row r="754">
      <c r="F754" s="1"/>
      <c r="G754" s="1"/>
      <c r="H754" s="1"/>
      <c r="I754" s="14"/>
      <c r="L754" s="1"/>
    </row>
    <row r="755">
      <c r="F755" s="1"/>
      <c r="G755" s="1"/>
      <c r="H755" s="1"/>
      <c r="I755" s="14"/>
      <c r="L755" s="1"/>
    </row>
    <row r="756">
      <c r="F756" s="1"/>
      <c r="G756" s="1"/>
      <c r="H756" s="1"/>
      <c r="I756" s="14"/>
      <c r="L756" s="1"/>
    </row>
    <row r="757">
      <c r="F757" s="1"/>
      <c r="G757" s="1"/>
      <c r="H757" s="1"/>
      <c r="I757" s="14"/>
      <c r="L757" s="1"/>
    </row>
    <row r="758">
      <c r="F758" s="1"/>
      <c r="G758" s="1"/>
      <c r="H758" s="1"/>
      <c r="I758" s="14"/>
      <c r="L758" s="1"/>
    </row>
    <row r="759">
      <c r="F759" s="1"/>
      <c r="G759" s="1"/>
      <c r="H759" s="1"/>
      <c r="I759" s="14"/>
      <c r="L759" s="1"/>
    </row>
    <row r="760">
      <c r="F760" s="1"/>
      <c r="G760" s="1"/>
      <c r="H760" s="1"/>
      <c r="I760" s="14"/>
      <c r="L760" s="1"/>
    </row>
    <row r="761">
      <c r="F761" s="1"/>
      <c r="G761" s="1"/>
      <c r="H761" s="1"/>
      <c r="I761" s="14"/>
      <c r="L761" s="1"/>
    </row>
    <row r="762">
      <c r="F762" s="1"/>
      <c r="G762" s="1"/>
      <c r="H762" s="1"/>
      <c r="I762" s="14"/>
      <c r="L762" s="1"/>
    </row>
    <row r="763">
      <c r="F763" s="1"/>
      <c r="G763" s="1"/>
      <c r="H763" s="1"/>
      <c r="I763" s="14"/>
      <c r="L763" s="1"/>
    </row>
    <row r="764">
      <c r="F764" s="1"/>
      <c r="G764" s="1"/>
      <c r="H764" s="1"/>
      <c r="I764" s="14"/>
      <c r="L764" s="1"/>
    </row>
    <row r="765">
      <c r="F765" s="1"/>
      <c r="G765" s="1"/>
      <c r="H765" s="1"/>
      <c r="I765" s="14"/>
      <c r="L765" s="1"/>
    </row>
    <row r="766">
      <c r="F766" s="1"/>
      <c r="G766" s="1"/>
      <c r="H766" s="1"/>
      <c r="I766" s="14"/>
      <c r="L766" s="1"/>
    </row>
    <row r="767">
      <c r="F767" s="1"/>
      <c r="G767" s="1"/>
      <c r="H767" s="1"/>
      <c r="I767" s="14"/>
      <c r="L767" s="1"/>
    </row>
    <row r="768">
      <c r="F768" s="1"/>
      <c r="G768" s="1"/>
      <c r="H768" s="1"/>
      <c r="I768" s="14"/>
      <c r="L768" s="1"/>
    </row>
    <row r="769">
      <c r="F769" s="1"/>
      <c r="G769" s="1"/>
      <c r="H769" s="1"/>
      <c r="I769" s="14"/>
      <c r="L769" s="1"/>
    </row>
    <row r="770">
      <c r="F770" s="1"/>
      <c r="G770" s="1"/>
      <c r="H770" s="1"/>
      <c r="I770" s="14"/>
      <c r="L770" s="1"/>
    </row>
    <row r="771">
      <c r="F771" s="1"/>
      <c r="G771" s="1"/>
      <c r="H771" s="1"/>
      <c r="I771" s="14"/>
      <c r="L771" s="1"/>
    </row>
    <row r="772">
      <c r="F772" s="1"/>
      <c r="G772" s="1"/>
      <c r="H772" s="1"/>
      <c r="I772" s="14"/>
      <c r="L772" s="1"/>
    </row>
    <row r="773">
      <c r="F773" s="1"/>
      <c r="G773" s="1"/>
      <c r="H773" s="1"/>
      <c r="I773" s="14"/>
      <c r="L773" s="1"/>
    </row>
    <row r="774">
      <c r="F774" s="1"/>
      <c r="G774" s="1"/>
      <c r="H774" s="1"/>
      <c r="I774" s="14"/>
      <c r="L774" s="1"/>
    </row>
    <row r="775">
      <c r="F775" s="1"/>
      <c r="G775" s="1"/>
      <c r="H775" s="1"/>
      <c r="I775" s="14"/>
      <c r="L775" s="1"/>
    </row>
    <row r="776">
      <c r="F776" s="1"/>
      <c r="G776" s="1"/>
      <c r="H776" s="1"/>
      <c r="I776" s="14"/>
      <c r="L776" s="1"/>
    </row>
    <row r="777">
      <c r="F777" s="1"/>
      <c r="G777" s="1"/>
      <c r="H777" s="1"/>
      <c r="I777" s="14"/>
      <c r="L777" s="1"/>
    </row>
    <row r="778">
      <c r="F778" s="1"/>
      <c r="G778" s="1"/>
      <c r="H778" s="1"/>
      <c r="I778" s="14"/>
      <c r="L778" s="1"/>
    </row>
    <row r="779">
      <c r="F779" s="1"/>
      <c r="G779" s="1"/>
      <c r="H779" s="1"/>
      <c r="I779" s="14"/>
      <c r="L779" s="1"/>
    </row>
    <row r="780">
      <c r="F780" s="1"/>
      <c r="G780" s="1"/>
      <c r="H780" s="1"/>
      <c r="I780" s="14"/>
      <c r="L780" s="1"/>
    </row>
    <row r="781">
      <c r="F781" s="1"/>
      <c r="G781" s="1"/>
      <c r="H781" s="1"/>
      <c r="I781" s="14"/>
      <c r="L781" s="1"/>
    </row>
    <row r="782">
      <c r="F782" s="1"/>
      <c r="G782" s="1"/>
      <c r="H782" s="1"/>
      <c r="I782" s="14"/>
      <c r="L782" s="1"/>
    </row>
    <row r="783">
      <c r="F783" s="1"/>
      <c r="G783" s="1"/>
      <c r="H783" s="1"/>
      <c r="I783" s="14"/>
      <c r="L783" s="1"/>
    </row>
    <row r="784">
      <c r="F784" s="1"/>
      <c r="G784" s="1"/>
      <c r="H784" s="1"/>
      <c r="I784" s="14"/>
      <c r="L784" s="1"/>
    </row>
    <row r="785">
      <c r="F785" s="1"/>
      <c r="G785" s="1"/>
      <c r="H785" s="1"/>
      <c r="I785" s="14"/>
      <c r="L785" s="1"/>
    </row>
    <row r="786">
      <c r="F786" s="1"/>
      <c r="G786" s="1"/>
      <c r="H786" s="1"/>
      <c r="I786" s="14"/>
      <c r="L786" s="1"/>
    </row>
    <row r="787">
      <c r="F787" s="1"/>
      <c r="G787" s="1"/>
      <c r="H787" s="1"/>
      <c r="I787" s="14"/>
      <c r="L787" s="1"/>
    </row>
    <row r="788">
      <c r="F788" s="1"/>
      <c r="G788" s="1"/>
      <c r="H788" s="1"/>
      <c r="I788" s="14"/>
      <c r="L788" s="1"/>
    </row>
    <row r="789">
      <c r="F789" s="1"/>
      <c r="G789" s="1"/>
      <c r="H789" s="1"/>
      <c r="I789" s="14"/>
      <c r="L789" s="1"/>
    </row>
    <row r="790">
      <c r="F790" s="1"/>
      <c r="G790" s="1"/>
      <c r="H790" s="1"/>
      <c r="I790" s="14"/>
      <c r="L790" s="1"/>
    </row>
    <row r="791">
      <c r="F791" s="1"/>
      <c r="G791" s="1"/>
      <c r="H791" s="1"/>
      <c r="I791" s="14"/>
      <c r="L791" s="1"/>
    </row>
    <row r="792">
      <c r="F792" s="1"/>
      <c r="G792" s="1"/>
      <c r="H792" s="1"/>
      <c r="I792" s="14"/>
      <c r="L792" s="1"/>
    </row>
    <row r="793">
      <c r="F793" s="1"/>
      <c r="G793" s="1"/>
      <c r="H793" s="1"/>
      <c r="I793" s="14"/>
      <c r="L793" s="1"/>
    </row>
    <row r="794">
      <c r="F794" s="1"/>
      <c r="G794" s="1"/>
      <c r="H794" s="1"/>
      <c r="I794" s="14"/>
      <c r="L794" s="1"/>
    </row>
    <row r="795">
      <c r="F795" s="1"/>
      <c r="G795" s="1"/>
      <c r="H795" s="1"/>
      <c r="I795" s="14"/>
      <c r="L795" s="1"/>
    </row>
    <row r="796">
      <c r="F796" s="1"/>
      <c r="G796" s="1"/>
      <c r="H796" s="1"/>
      <c r="I796" s="14"/>
      <c r="L796" s="1"/>
    </row>
    <row r="797">
      <c r="F797" s="1"/>
      <c r="G797" s="1"/>
      <c r="H797" s="1"/>
      <c r="I797" s="14"/>
      <c r="L797" s="1"/>
    </row>
    <row r="798">
      <c r="F798" s="1"/>
      <c r="G798" s="1"/>
      <c r="H798" s="1"/>
      <c r="I798" s="14"/>
      <c r="L798" s="1"/>
    </row>
    <row r="799">
      <c r="F799" s="1"/>
      <c r="G799" s="1"/>
      <c r="H799" s="1"/>
      <c r="I799" s="14"/>
      <c r="L799" s="1"/>
    </row>
    <row r="800">
      <c r="F800" s="1"/>
      <c r="G800" s="1"/>
      <c r="H800" s="1"/>
      <c r="I800" s="14"/>
      <c r="L800" s="1"/>
    </row>
    <row r="801">
      <c r="F801" s="1"/>
      <c r="G801" s="1"/>
      <c r="H801" s="1"/>
      <c r="I801" s="14"/>
      <c r="L801" s="1"/>
    </row>
    <row r="802">
      <c r="F802" s="1"/>
      <c r="G802" s="1"/>
      <c r="H802" s="1"/>
      <c r="I802" s="14"/>
      <c r="L802" s="1"/>
    </row>
    <row r="803">
      <c r="F803" s="1"/>
      <c r="G803" s="1"/>
      <c r="H803" s="1"/>
      <c r="I803" s="14"/>
      <c r="L803" s="1"/>
    </row>
    <row r="804">
      <c r="F804" s="1"/>
      <c r="G804" s="1"/>
      <c r="H804" s="1"/>
      <c r="I804" s="14"/>
      <c r="L804" s="1"/>
    </row>
    <row r="805">
      <c r="F805" s="1"/>
      <c r="G805" s="1"/>
      <c r="H805" s="1"/>
      <c r="I805" s="14"/>
      <c r="L805" s="1"/>
    </row>
    <row r="806">
      <c r="F806" s="1"/>
      <c r="G806" s="1"/>
      <c r="H806" s="1"/>
      <c r="I806" s="14"/>
      <c r="L806" s="1"/>
    </row>
    <row r="807">
      <c r="F807" s="1"/>
      <c r="G807" s="1"/>
      <c r="H807" s="1"/>
      <c r="I807" s="14"/>
      <c r="L807" s="1"/>
    </row>
    <row r="808">
      <c r="F808" s="1"/>
      <c r="G808" s="1"/>
      <c r="H808" s="1"/>
      <c r="I808" s="14"/>
      <c r="L808" s="1"/>
    </row>
    <row r="809">
      <c r="F809" s="1"/>
      <c r="G809" s="1"/>
      <c r="H809" s="1"/>
      <c r="I809" s="14"/>
      <c r="L809" s="1"/>
    </row>
    <row r="810">
      <c r="F810" s="1"/>
      <c r="G810" s="1"/>
      <c r="H810" s="1"/>
      <c r="I810" s="14"/>
      <c r="L810" s="1"/>
    </row>
    <row r="811">
      <c r="F811" s="1"/>
      <c r="G811" s="1"/>
      <c r="H811" s="1"/>
      <c r="I811" s="14"/>
      <c r="L811" s="1"/>
    </row>
    <row r="812">
      <c r="F812" s="1"/>
      <c r="G812" s="1"/>
      <c r="H812" s="1"/>
      <c r="I812" s="14"/>
      <c r="L812" s="1"/>
    </row>
    <row r="813">
      <c r="F813" s="1"/>
      <c r="G813" s="1"/>
      <c r="H813" s="1"/>
      <c r="I813" s="14"/>
      <c r="L813" s="1"/>
    </row>
    <row r="814">
      <c r="F814" s="1"/>
      <c r="G814" s="1"/>
      <c r="H814" s="1"/>
      <c r="I814" s="14"/>
      <c r="L814" s="1"/>
    </row>
    <row r="815">
      <c r="F815" s="1"/>
      <c r="G815" s="1"/>
      <c r="H815" s="1"/>
      <c r="I815" s="14"/>
      <c r="L815" s="1"/>
    </row>
    <row r="816">
      <c r="F816" s="1"/>
      <c r="G816" s="1"/>
      <c r="H816" s="1"/>
      <c r="I816" s="14"/>
      <c r="L816" s="1"/>
    </row>
    <row r="817">
      <c r="F817" s="1"/>
      <c r="G817" s="1"/>
      <c r="H817" s="1"/>
      <c r="I817" s="14"/>
      <c r="L817" s="1"/>
    </row>
    <row r="818">
      <c r="F818" s="1"/>
      <c r="G818" s="1"/>
      <c r="H818" s="1"/>
      <c r="I818" s="14"/>
      <c r="L818" s="1"/>
    </row>
    <row r="819">
      <c r="F819" s="1"/>
      <c r="G819" s="1"/>
      <c r="H819" s="1"/>
      <c r="I819" s="14"/>
      <c r="L819" s="1"/>
    </row>
    <row r="820">
      <c r="F820" s="1"/>
      <c r="G820" s="1"/>
      <c r="H820" s="1"/>
      <c r="I820" s="14"/>
      <c r="L820" s="1"/>
    </row>
    <row r="821">
      <c r="F821" s="1"/>
      <c r="G821" s="1"/>
      <c r="H821" s="1"/>
      <c r="I821" s="14"/>
      <c r="L821" s="1"/>
    </row>
    <row r="822">
      <c r="F822" s="1"/>
      <c r="G822" s="1"/>
      <c r="H822" s="1"/>
      <c r="I822" s="14"/>
      <c r="L822" s="1"/>
    </row>
    <row r="823">
      <c r="F823" s="1"/>
      <c r="G823" s="1"/>
      <c r="H823" s="1"/>
      <c r="I823" s="14"/>
      <c r="L823" s="1"/>
    </row>
    <row r="824">
      <c r="F824" s="1"/>
      <c r="G824" s="1"/>
      <c r="H824" s="1"/>
      <c r="I824" s="14"/>
      <c r="L824" s="1"/>
    </row>
    <row r="825">
      <c r="F825" s="1"/>
      <c r="G825" s="1"/>
      <c r="H825" s="1"/>
      <c r="I825" s="14"/>
      <c r="L825" s="1"/>
    </row>
    <row r="826">
      <c r="F826" s="1"/>
      <c r="G826" s="1"/>
      <c r="H826" s="1"/>
      <c r="I826" s="14"/>
      <c r="L826" s="1"/>
    </row>
    <row r="827">
      <c r="F827" s="1"/>
      <c r="G827" s="1"/>
      <c r="H827" s="1"/>
      <c r="I827" s="14"/>
      <c r="L827" s="1"/>
    </row>
    <row r="828">
      <c r="F828" s="1"/>
      <c r="G828" s="1"/>
      <c r="H828" s="1"/>
      <c r="I828" s="14"/>
      <c r="L828" s="1"/>
    </row>
    <row r="829">
      <c r="F829" s="1"/>
      <c r="G829" s="1"/>
      <c r="H829" s="1"/>
      <c r="I829" s="14"/>
      <c r="L829" s="1"/>
    </row>
    <row r="830">
      <c r="F830" s="1"/>
      <c r="G830" s="1"/>
      <c r="H830" s="1"/>
      <c r="I830" s="14"/>
      <c r="L830" s="1"/>
    </row>
    <row r="831">
      <c r="F831" s="1"/>
      <c r="G831" s="1"/>
      <c r="H831" s="1"/>
      <c r="I831" s="14"/>
      <c r="L831" s="1"/>
    </row>
    <row r="832">
      <c r="F832" s="1"/>
      <c r="G832" s="1"/>
      <c r="H832" s="1"/>
      <c r="I832" s="14"/>
      <c r="L832" s="1"/>
    </row>
    <row r="833">
      <c r="F833" s="1"/>
      <c r="G833" s="1"/>
      <c r="H833" s="1"/>
      <c r="I833" s="14"/>
      <c r="L833" s="1"/>
    </row>
    <row r="834">
      <c r="F834" s="1"/>
      <c r="G834" s="1"/>
      <c r="H834" s="1"/>
      <c r="I834" s="14"/>
      <c r="L834" s="1"/>
    </row>
    <row r="835">
      <c r="F835" s="1"/>
      <c r="G835" s="1"/>
      <c r="H835" s="1"/>
      <c r="I835" s="14"/>
      <c r="L835" s="1"/>
    </row>
    <row r="836">
      <c r="F836" s="1"/>
      <c r="G836" s="1"/>
      <c r="H836" s="1"/>
      <c r="I836" s="14"/>
      <c r="L836" s="1"/>
    </row>
    <row r="837">
      <c r="F837" s="1"/>
      <c r="G837" s="1"/>
      <c r="H837" s="1"/>
      <c r="I837" s="14"/>
      <c r="L837" s="1"/>
    </row>
    <row r="838">
      <c r="F838" s="1"/>
      <c r="G838" s="1"/>
      <c r="H838" s="1"/>
      <c r="I838" s="14"/>
      <c r="L838" s="1"/>
    </row>
    <row r="839">
      <c r="F839" s="1"/>
      <c r="G839" s="1"/>
      <c r="H839" s="1"/>
      <c r="I839" s="14"/>
      <c r="L839" s="1"/>
    </row>
    <row r="840">
      <c r="F840" s="1"/>
      <c r="G840" s="1"/>
      <c r="H840" s="1"/>
      <c r="I840" s="14"/>
      <c r="L840" s="1"/>
    </row>
    <row r="841">
      <c r="F841" s="1"/>
      <c r="G841" s="1"/>
      <c r="H841" s="1"/>
      <c r="I841" s="14"/>
      <c r="L841" s="1"/>
    </row>
    <row r="842">
      <c r="F842" s="1"/>
      <c r="G842" s="1"/>
      <c r="H842" s="1"/>
      <c r="I842" s="14"/>
      <c r="L842" s="1"/>
    </row>
    <row r="843">
      <c r="F843" s="1"/>
      <c r="G843" s="1"/>
      <c r="H843" s="1"/>
      <c r="I843" s="14"/>
      <c r="L843" s="1"/>
    </row>
    <row r="844">
      <c r="F844" s="1"/>
      <c r="G844" s="1"/>
      <c r="H844" s="1"/>
      <c r="I844" s="14"/>
      <c r="L844" s="1"/>
    </row>
    <row r="845">
      <c r="F845" s="1"/>
      <c r="G845" s="1"/>
      <c r="H845" s="1"/>
      <c r="I845" s="14"/>
      <c r="L845" s="1"/>
    </row>
    <row r="846">
      <c r="F846" s="1"/>
      <c r="G846" s="1"/>
      <c r="H846" s="1"/>
      <c r="I846" s="14"/>
      <c r="L846" s="1"/>
    </row>
    <row r="847">
      <c r="F847" s="1"/>
      <c r="G847" s="1"/>
      <c r="H847" s="1"/>
      <c r="I847" s="14"/>
      <c r="L847" s="1"/>
    </row>
    <row r="848">
      <c r="F848" s="1"/>
      <c r="G848" s="1"/>
      <c r="H848" s="1"/>
      <c r="I848" s="14"/>
      <c r="L848" s="1"/>
    </row>
    <row r="849">
      <c r="F849" s="1"/>
      <c r="G849" s="1"/>
      <c r="H849" s="1"/>
      <c r="I849" s="14"/>
      <c r="L849" s="1"/>
    </row>
    <row r="850">
      <c r="F850" s="1"/>
      <c r="G850" s="1"/>
      <c r="H850" s="1"/>
      <c r="I850" s="14"/>
      <c r="L850" s="1"/>
    </row>
    <row r="851">
      <c r="F851" s="1"/>
      <c r="G851" s="1"/>
      <c r="H851" s="1"/>
      <c r="I851" s="14"/>
      <c r="L851" s="1"/>
    </row>
    <row r="852">
      <c r="F852" s="1"/>
      <c r="G852" s="1"/>
      <c r="H852" s="1"/>
      <c r="I852" s="14"/>
      <c r="L852" s="1"/>
    </row>
    <row r="853">
      <c r="F853" s="1"/>
      <c r="G853" s="1"/>
      <c r="H853" s="1"/>
      <c r="I853" s="14"/>
      <c r="L853" s="1"/>
    </row>
    <row r="854">
      <c r="F854" s="1"/>
      <c r="G854" s="1"/>
      <c r="H854" s="1"/>
      <c r="I854" s="14"/>
      <c r="L854" s="1"/>
    </row>
    <row r="855">
      <c r="F855" s="1"/>
      <c r="G855" s="1"/>
      <c r="H855" s="1"/>
      <c r="I855" s="14"/>
      <c r="L855" s="1"/>
    </row>
    <row r="856">
      <c r="F856" s="1"/>
      <c r="G856" s="1"/>
      <c r="H856" s="1"/>
      <c r="I856" s="14"/>
      <c r="L856" s="1"/>
    </row>
    <row r="857">
      <c r="F857" s="1"/>
      <c r="G857" s="1"/>
      <c r="H857" s="1"/>
      <c r="I857" s="14"/>
      <c r="L857" s="1"/>
    </row>
    <row r="858">
      <c r="F858" s="1"/>
      <c r="G858" s="1"/>
      <c r="H858" s="1"/>
      <c r="I858" s="14"/>
      <c r="L858" s="1"/>
    </row>
    <row r="859">
      <c r="F859" s="1"/>
      <c r="G859" s="1"/>
      <c r="H859" s="1"/>
      <c r="I859" s="14"/>
      <c r="L859" s="1"/>
    </row>
    <row r="860">
      <c r="F860" s="1"/>
      <c r="G860" s="1"/>
      <c r="H860" s="1"/>
      <c r="I860" s="14"/>
      <c r="L860" s="1"/>
    </row>
    <row r="861">
      <c r="F861" s="1"/>
      <c r="G861" s="1"/>
      <c r="H861" s="1"/>
      <c r="I861" s="14"/>
      <c r="L861" s="1"/>
    </row>
    <row r="862">
      <c r="F862" s="1"/>
      <c r="G862" s="1"/>
      <c r="H862" s="1"/>
      <c r="I862" s="14"/>
      <c r="L862" s="1"/>
    </row>
    <row r="863">
      <c r="F863" s="1"/>
      <c r="G863" s="1"/>
      <c r="H863" s="1"/>
      <c r="I863" s="14"/>
      <c r="L863" s="1"/>
    </row>
    <row r="864">
      <c r="F864" s="1"/>
      <c r="G864" s="1"/>
      <c r="H864" s="1"/>
      <c r="I864" s="14"/>
      <c r="L864" s="1"/>
    </row>
    <row r="865">
      <c r="F865" s="1"/>
      <c r="G865" s="1"/>
      <c r="H865" s="1"/>
      <c r="I865" s="14"/>
      <c r="L865" s="1"/>
    </row>
    <row r="866">
      <c r="F866" s="1"/>
      <c r="G866" s="1"/>
      <c r="H866" s="1"/>
      <c r="I866" s="14"/>
      <c r="L866" s="1"/>
    </row>
    <row r="867">
      <c r="F867" s="1"/>
      <c r="G867" s="1"/>
      <c r="H867" s="1"/>
      <c r="I867" s="14"/>
      <c r="L867" s="1"/>
    </row>
    <row r="868">
      <c r="F868" s="1"/>
      <c r="G868" s="1"/>
      <c r="H868" s="1"/>
      <c r="I868" s="14"/>
      <c r="L868" s="1"/>
    </row>
    <row r="869">
      <c r="F869" s="1"/>
      <c r="G869" s="1"/>
      <c r="H869" s="1"/>
      <c r="I869" s="14"/>
      <c r="L869" s="1"/>
    </row>
    <row r="870">
      <c r="F870" s="1"/>
      <c r="G870" s="1"/>
      <c r="H870" s="1"/>
      <c r="I870" s="14"/>
      <c r="L870" s="1"/>
    </row>
    <row r="871">
      <c r="F871" s="1"/>
      <c r="G871" s="1"/>
      <c r="H871" s="1"/>
      <c r="I871" s="14"/>
      <c r="L871" s="1"/>
    </row>
    <row r="872">
      <c r="F872" s="1"/>
      <c r="G872" s="1"/>
      <c r="H872" s="1"/>
      <c r="I872" s="14"/>
      <c r="L872" s="1"/>
    </row>
    <row r="873">
      <c r="F873" s="1"/>
      <c r="G873" s="1"/>
      <c r="H873" s="1"/>
      <c r="I873" s="14"/>
      <c r="L873" s="1"/>
    </row>
    <row r="874">
      <c r="F874" s="1"/>
      <c r="G874" s="1"/>
      <c r="H874" s="1"/>
      <c r="I874" s="14"/>
      <c r="L874" s="1"/>
    </row>
    <row r="875">
      <c r="F875" s="1"/>
      <c r="G875" s="1"/>
      <c r="H875" s="1"/>
      <c r="I875" s="14"/>
      <c r="L875" s="1"/>
    </row>
    <row r="876">
      <c r="F876" s="1"/>
      <c r="G876" s="1"/>
      <c r="H876" s="1"/>
      <c r="I876" s="14"/>
      <c r="L876" s="1"/>
    </row>
    <row r="877">
      <c r="F877" s="1"/>
      <c r="G877" s="1"/>
      <c r="H877" s="1"/>
      <c r="I877" s="14"/>
      <c r="L877" s="1"/>
    </row>
    <row r="878">
      <c r="F878" s="1"/>
      <c r="G878" s="1"/>
      <c r="H878" s="1"/>
      <c r="I878" s="14"/>
      <c r="L878" s="1"/>
    </row>
    <row r="879">
      <c r="F879" s="1"/>
      <c r="G879" s="1"/>
      <c r="H879" s="1"/>
      <c r="I879" s="14"/>
      <c r="L879" s="1"/>
    </row>
    <row r="880">
      <c r="F880" s="1"/>
      <c r="G880" s="1"/>
      <c r="H880" s="1"/>
      <c r="I880" s="14"/>
      <c r="L880" s="1"/>
    </row>
    <row r="881">
      <c r="F881" s="1"/>
      <c r="G881" s="1"/>
      <c r="H881" s="1"/>
      <c r="I881" s="14"/>
      <c r="L881" s="1"/>
    </row>
    <row r="882">
      <c r="F882" s="1"/>
      <c r="G882" s="1"/>
      <c r="H882" s="1"/>
      <c r="I882" s="14"/>
      <c r="L882" s="1"/>
    </row>
    <row r="883">
      <c r="F883" s="1"/>
      <c r="G883" s="1"/>
      <c r="H883" s="1"/>
      <c r="I883" s="14"/>
      <c r="L883" s="1"/>
    </row>
    <row r="884">
      <c r="F884" s="1"/>
      <c r="G884" s="1"/>
      <c r="H884" s="1"/>
      <c r="I884" s="14"/>
      <c r="L884" s="1"/>
    </row>
    <row r="885">
      <c r="F885" s="1"/>
      <c r="G885" s="1"/>
      <c r="H885" s="1"/>
      <c r="I885" s="14"/>
      <c r="L885" s="1"/>
    </row>
    <row r="886">
      <c r="F886" s="1"/>
      <c r="G886" s="1"/>
      <c r="H886" s="1"/>
      <c r="I886" s="14"/>
      <c r="L886" s="1"/>
    </row>
    <row r="887">
      <c r="F887" s="1"/>
      <c r="G887" s="1"/>
      <c r="H887" s="1"/>
      <c r="I887" s="14"/>
      <c r="L887" s="1"/>
    </row>
    <row r="888">
      <c r="F888" s="1"/>
      <c r="G888" s="1"/>
      <c r="H888" s="1"/>
      <c r="I888" s="14"/>
      <c r="L888" s="1"/>
    </row>
    <row r="889">
      <c r="F889" s="1"/>
      <c r="G889" s="1"/>
      <c r="H889" s="1"/>
      <c r="I889" s="14"/>
      <c r="L889" s="1"/>
    </row>
    <row r="890">
      <c r="F890" s="1"/>
      <c r="G890" s="1"/>
      <c r="H890" s="1"/>
      <c r="I890" s="14"/>
      <c r="L890" s="1"/>
    </row>
    <row r="891">
      <c r="F891" s="1"/>
      <c r="G891" s="1"/>
      <c r="H891" s="1"/>
      <c r="I891" s="14"/>
      <c r="L891" s="1"/>
    </row>
    <row r="892">
      <c r="F892" s="1"/>
      <c r="G892" s="1"/>
      <c r="H892" s="1"/>
      <c r="I892" s="14"/>
      <c r="L892" s="1"/>
    </row>
    <row r="893">
      <c r="F893" s="1"/>
      <c r="G893" s="1"/>
      <c r="H893" s="1"/>
      <c r="I893" s="14"/>
      <c r="L893" s="1"/>
    </row>
    <row r="894">
      <c r="F894" s="1"/>
      <c r="G894" s="1"/>
      <c r="H894" s="1"/>
      <c r="I894" s="14"/>
      <c r="L894" s="1"/>
    </row>
    <row r="895">
      <c r="F895" s="1"/>
      <c r="G895" s="1"/>
      <c r="H895" s="1"/>
      <c r="I895" s="14"/>
      <c r="L895" s="1"/>
    </row>
    <row r="896">
      <c r="F896" s="1"/>
      <c r="G896" s="1"/>
      <c r="H896" s="1"/>
      <c r="I896" s="14"/>
      <c r="L896" s="1"/>
    </row>
    <row r="897">
      <c r="F897" s="1"/>
      <c r="G897" s="1"/>
      <c r="H897" s="1"/>
      <c r="I897" s="14"/>
      <c r="L897" s="1"/>
    </row>
    <row r="898">
      <c r="F898" s="1"/>
      <c r="G898" s="1"/>
      <c r="H898" s="1"/>
      <c r="I898" s="14"/>
      <c r="L898" s="1"/>
    </row>
    <row r="899">
      <c r="F899" s="1"/>
      <c r="G899" s="1"/>
      <c r="H899" s="1"/>
      <c r="I899" s="14"/>
      <c r="L899" s="1"/>
    </row>
    <row r="900">
      <c r="F900" s="1"/>
      <c r="G900" s="1"/>
      <c r="H900" s="1"/>
      <c r="I900" s="14"/>
      <c r="L900" s="1"/>
    </row>
    <row r="901">
      <c r="F901" s="1"/>
      <c r="G901" s="1"/>
      <c r="H901" s="1"/>
      <c r="I901" s="14"/>
      <c r="L901" s="1"/>
    </row>
    <row r="902">
      <c r="F902" s="1"/>
      <c r="G902" s="1"/>
      <c r="H902" s="1"/>
      <c r="I902" s="14"/>
      <c r="L902" s="1"/>
    </row>
    <row r="903">
      <c r="F903" s="1"/>
      <c r="G903" s="1"/>
      <c r="H903" s="1"/>
      <c r="I903" s="14"/>
      <c r="L903" s="1"/>
    </row>
    <row r="904">
      <c r="F904" s="1"/>
      <c r="G904" s="1"/>
      <c r="H904" s="1"/>
      <c r="I904" s="14"/>
      <c r="L904" s="1"/>
    </row>
    <row r="905">
      <c r="F905" s="1"/>
      <c r="G905" s="1"/>
      <c r="H905" s="1"/>
      <c r="I905" s="14"/>
      <c r="L905" s="1"/>
    </row>
    <row r="906">
      <c r="F906" s="1"/>
      <c r="G906" s="1"/>
      <c r="H906" s="1"/>
      <c r="I906" s="14"/>
      <c r="L906" s="1"/>
    </row>
    <row r="907">
      <c r="F907" s="1"/>
      <c r="G907" s="1"/>
      <c r="H907" s="1"/>
      <c r="I907" s="14"/>
      <c r="L907" s="1"/>
    </row>
    <row r="908">
      <c r="F908" s="1"/>
      <c r="G908" s="1"/>
      <c r="H908" s="1"/>
      <c r="I908" s="14"/>
      <c r="L908" s="1"/>
    </row>
    <row r="909">
      <c r="F909" s="1"/>
      <c r="G909" s="1"/>
      <c r="H909" s="1"/>
      <c r="I909" s="14"/>
      <c r="L909" s="1"/>
    </row>
    <row r="910">
      <c r="F910" s="1"/>
      <c r="G910" s="1"/>
      <c r="H910" s="1"/>
      <c r="I910" s="14"/>
      <c r="L910" s="1"/>
    </row>
    <row r="911">
      <c r="F911" s="1"/>
      <c r="G911" s="1"/>
      <c r="H911" s="1"/>
      <c r="I911" s="14"/>
      <c r="L911" s="1"/>
    </row>
    <row r="912">
      <c r="F912" s="1"/>
      <c r="G912" s="1"/>
      <c r="H912" s="1"/>
      <c r="I912" s="14"/>
      <c r="L912" s="1"/>
    </row>
    <row r="913">
      <c r="F913" s="1"/>
      <c r="G913" s="1"/>
      <c r="H913" s="1"/>
      <c r="I913" s="14"/>
      <c r="L913" s="1"/>
    </row>
    <row r="914">
      <c r="F914" s="1"/>
      <c r="G914" s="1"/>
      <c r="H914" s="1"/>
      <c r="I914" s="14"/>
      <c r="L914" s="1"/>
    </row>
    <row r="915">
      <c r="F915" s="1"/>
      <c r="G915" s="1"/>
      <c r="H915" s="1"/>
      <c r="I915" s="14"/>
      <c r="L915" s="1"/>
    </row>
    <row r="916">
      <c r="F916" s="1"/>
      <c r="G916" s="1"/>
      <c r="H916" s="1"/>
      <c r="I916" s="14"/>
      <c r="L916" s="1"/>
    </row>
    <row r="917">
      <c r="F917" s="1"/>
      <c r="G917" s="1"/>
      <c r="H917" s="1"/>
      <c r="I917" s="14"/>
      <c r="L917" s="1"/>
    </row>
    <row r="918">
      <c r="F918" s="1"/>
      <c r="G918" s="1"/>
      <c r="H918" s="1"/>
      <c r="I918" s="14"/>
      <c r="L918" s="1"/>
    </row>
    <row r="919">
      <c r="F919" s="1"/>
      <c r="G919" s="1"/>
      <c r="H919" s="1"/>
      <c r="I919" s="14"/>
      <c r="L919" s="1"/>
    </row>
    <row r="920">
      <c r="F920" s="1"/>
      <c r="G920" s="1"/>
      <c r="H920" s="1"/>
      <c r="I920" s="14"/>
      <c r="L920" s="1"/>
    </row>
    <row r="921">
      <c r="F921" s="1"/>
      <c r="G921" s="1"/>
      <c r="H921" s="1"/>
      <c r="I921" s="14"/>
      <c r="L921" s="1"/>
    </row>
    <row r="922">
      <c r="F922" s="1"/>
      <c r="G922" s="1"/>
      <c r="H922" s="1"/>
      <c r="I922" s="14"/>
      <c r="L922" s="1"/>
    </row>
    <row r="923">
      <c r="F923" s="1"/>
      <c r="G923" s="1"/>
      <c r="H923" s="1"/>
      <c r="I923" s="14"/>
      <c r="L923" s="1"/>
    </row>
    <row r="924">
      <c r="F924" s="1"/>
      <c r="G924" s="1"/>
      <c r="H924" s="1"/>
      <c r="I924" s="14"/>
      <c r="L924" s="1"/>
    </row>
    <row r="925">
      <c r="F925" s="1"/>
      <c r="G925" s="1"/>
      <c r="H925" s="1"/>
      <c r="I925" s="14"/>
      <c r="L925" s="1"/>
    </row>
    <row r="926">
      <c r="F926" s="1"/>
      <c r="G926" s="1"/>
      <c r="H926" s="1"/>
      <c r="I926" s="14"/>
      <c r="L926" s="1"/>
    </row>
    <row r="927">
      <c r="F927" s="1"/>
      <c r="G927" s="1"/>
      <c r="H927" s="1"/>
      <c r="I927" s="14"/>
      <c r="L927" s="1"/>
    </row>
    <row r="928">
      <c r="F928" s="1"/>
      <c r="G928" s="1"/>
      <c r="H928" s="1"/>
      <c r="I928" s="14"/>
      <c r="L928" s="1"/>
    </row>
    <row r="929">
      <c r="F929" s="1"/>
      <c r="G929" s="1"/>
      <c r="H929" s="1"/>
      <c r="I929" s="14"/>
      <c r="L929" s="1"/>
    </row>
    <row r="930">
      <c r="F930" s="1"/>
      <c r="G930" s="1"/>
      <c r="H930" s="1"/>
      <c r="I930" s="14"/>
      <c r="L930" s="1"/>
    </row>
    <row r="931">
      <c r="F931" s="1"/>
      <c r="G931" s="1"/>
      <c r="H931" s="1"/>
      <c r="I931" s="14"/>
      <c r="L931" s="1"/>
    </row>
    <row r="932">
      <c r="F932" s="1"/>
      <c r="G932" s="1"/>
      <c r="H932" s="1"/>
      <c r="I932" s="14"/>
      <c r="L932" s="1"/>
    </row>
    <row r="933">
      <c r="F933" s="1"/>
      <c r="G933" s="1"/>
      <c r="H933" s="1"/>
      <c r="I933" s="14"/>
      <c r="L933" s="1"/>
    </row>
    <row r="934">
      <c r="F934" s="1"/>
      <c r="G934" s="1"/>
      <c r="H934" s="1"/>
      <c r="I934" s="14"/>
      <c r="L934" s="1"/>
    </row>
    <row r="935">
      <c r="F935" s="1"/>
      <c r="G935" s="1"/>
      <c r="H935" s="1"/>
      <c r="I935" s="14"/>
      <c r="L935" s="1"/>
    </row>
    <row r="936">
      <c r="F936" s="1"/>
      <c r="G936" s="1"/>
      <c r="H936" s="1"/>
      <c r="I936" s="14"/>
      <c r="L936" s="1"/>
    </row>
    <row r="937">
      <c r="F937" s="1"/>
      <c r="G937" s="1"/>
      <c r="H937" s="1"/>
      <c r="I937" s="14"/>
      <c r="L937" s="1"/>
    </row>
    <row r="938">
      <c r="F938" s="1"/>
      <c r="G938" s="1"/>
      <c r="H938" s="1"/>
      <c r="I938" s="14"/>
      <c r="L938" s="1"/>
    </row>
    <row r="939">
      <c r="F939" s="1"/>
      <c r="G939" s="1"/>
      <c r="H939" s="1"/>
      <c r="I939" s="14"/>
      <c r="L939" s="1"/>
    </row>
    <row r="940">
      <c r="F940" s="1"/>
      <c r="G940" s="1"/>
      <c r="H940" s="1"/>
      <c r="I940" s="14"/>
      <c r="L940" s="1"/>
    </row>
    <row r="941">
      <c r="F941" s="1"/>
      <c r="G941" s="1"/>
      <c r="H941" s="1"/>
      <c r="I941" s="14"/>
      <c r="L941" s="1"/>
    </row>
    <row r="942">
      <c r="F942" s="1"/>
      <c r="G942" s="1"/>
      <c r="H942" s="1"/>
      <c r="I942" s="14"/>
      <c r="L942" s="1"/>
    </row>
    <row r="943">
      <c r="F943" s="1"/>
      <c r="G943" s="1"/>
      <c r="H943" s="1"/>
      <c r="I943" s="14"/>
      <c r="L943" s="1"/>
    </row>
    <row r="944">
      <c r="F944" s="1"/>
      <c r="G944" s="1"/>
      <c r="H944" s="1"/>
      <c r="I944" s="14"/>
      <c r="L944" s="1"/>
    </row>
    <row r="945">
      <c r="F945" s="1"/>
      <c r="G945" s="1"/>
      <c r="H945" s="1"/>
      <c r="I945" s="14"/>
      <c r="L945" s="1"/>
    </row>
    <row r="946">
      <c r="F946" s="1"/>
      <c r="G946" s="1"/>
      <c r="H946" s="1"/>
      <c r="I946" s="14"/>
      <c r="L946" s="1"/>
    </row>
    <row r="947">
      <c r="F947" s="1"/>
      <c r="G947" s="1"/>
      <c r="H947" s="1"/>
      <c r="I947" s="14"/>
      <c r="L947" s="1"/>
    </row>
    <row r="948">
      <c r="F948" s="1"/>
      <c r="G948" s="1"/>
      <c r="H948" s="1"/>
      <c r="I948" s="14"/>
      <c r="L948" s="1"/>
    </row>
    <row r="949">
      <c r="F949" s="1"/>
      <c r="G949" s="1"/>
      <c r="H949" s="1"/>
      <c r="I949" s="14"/>
      <c r="L949" s="1"/>
    </row>
    <row r="950">
      <c r="F950" s="1"/>
      <c r="G950" s="1"/>
      <c r="H950" s="1"/>
      <c r="I950" s="14"/>
      <c r="L950" s="1"/>
    </row>
    <row r="951">
      <c r="F951" s="1"/>
      <c r="G951" s="1"/>
      <c r="H951" s="1"/>
      <c r="I951" s="14"/>
      <c r="L951" s="1"/>
    </row>
    <row r="952">
      <c r="F952" s="1"/>
      <c r="G952" s="1"/>
      <c r="H952" s="1"/>
      <c r="I952" s="14"/>
      <c r="L952" s="1"/>
    </row>
    <row r="953">
      <c r="F953" s="1"/>
      <c r="G953" s="1"/>
      <c r="H953" s="1"/>
      <c r="I953" s="14"/>
      <c r="L953" s="1"/>
    </row>
    <row r="954">
      <c r="F954" s="1"/>
      <c r="G954" s="1"/>
      <c r="H954" s="1"/>
      <c r="I954" s="14"/>
      <c r="L954" s="1"/>
    </row>
    <row r="955">
      <c r="F955" s="1"/>
      <c r="G955" s="1"/>
      <c r="H955" s="1"/>
      <c r="I955" s="14"/>
      <c r="L955" s="1"/>
    </row>
    <row r="956">
      <c r="F956" s="1"/>
      <c r="G956" s="1"/>
      <c r="H956" s="1"/>
      <c r="I956" s="14"/>
      <c r="L956" s="1"/>
    </row>
    <row r="957">
      <c r="F957" s="1"/>
      <c r="G957" s="1"/>
      <c r="H957" s="1"/>
      <c r="I957" s="14"/>
      <c r="L957" s="1"/>
    </row>
    <row r="958">
      <c r="F958" s="1"/>
      <c r="G958" s="1"/>
      <c r="H958" s="1"/>
      <c r="I958" s="14"/>
      <c r="L958" s="1"/>
    </row>
    <row r="959">
      <c r="F959" s="1"/>
      <c r="G959" s="1"/>
      <c r="H959" s="1"/>
      <c r="I959" s="14"/>
      <c r="L959" s="1"/>
    </row>
    <row r="960">
      <c r="F960" s="1"/>
      <c r="G960" s="1"/>
      <c r="H960" s="1"/>
      <c r="I960" s="14"/>
      <c r="L960" s="1"/>
    </row>
    <row r="961">
      <c r="F961" s="1"/>
      <c r="G961" s="1"/>
      <c r="H961" s="1"/>
      <c r="I961" s="14"/>
      <c r="L961" s="1"/>
    </row>
    <row r="962">
      <c r="F962" s="1"/>
      <c r="G962" s="1"/>
      <c r="H962" s="1"/>
      <c r="I962" s="14"/>
      <c r="L962" s="1"/>
    </row>
    <row r="963">
      <c r="F963" s="1"/>
      <c r="G963" s="1"/>
      <c r="H963" s="1"/>
      <c r="I963" s="14"/>
      <c r="L963" s="1"/>
    </row>
    <row r="964">
      <c r="F964" s="1"/>
      <c r="G964" s="1"/>
      <c r="H964" s="1"/>
      <c r="I964" s="14"/>
      <c r="L964" s="1"/>
    </row>
    <row r="965">
      <c r="F965" s="1"/>
      <c r="G965" s="1"/>
      <c r="H965" s="1"/>
      <c r="I965" s="14"/>
      <c r="L965" s="1"/>
    </row>
    <row r="966">
      <c r="F966" s="1"/>
      <c r="G966" s="1"/>
      <c r="H966" s="1"/>
      <c r="I966" s="14"/>
      <c r="L966" s="1"/>
    </row>
    <row r="967">
      <c r="F967" s="1"/>
      <c r="G967" s="1"/>
      <c r="H967" s="1"/>
      <c r="I967" s="14"/>
      <c r="L967" s="1"/>
    </row>
    <row r="968">
      <c r="F968" s="1"/>
      <c r="G968" s="1"/>
      <c r="H968" s="1"/>
      <c r="I968" s="14"/>
      <c r="L968" s="1"/>
    </row>
    <row r="969">
      <c r="F969" s="1"/>
      <c r="G969" s="1"/>
      <c r="H969" s="1"/>
      <c r="I969" s="14"/>
      <c r="L969" s="1"/>
    </row>
    <row r="970">
      <c r="F970" s="1"/>
      <c r="G970" s="1"/>
      <c r="H970" s="1"/>
      <c r="I970" s="14"/>
      <c r="L970" s="1"/>
    </row>
    <row r="971">
      <c r="F971" s="1"/>
      <c r="G971" s="1"/>
      <c r="H971" s="1"/>
      <c r="I971" s="14"/>
      <c r="L971" s="1"/>
    </row>
    <row r="972">
      <c r="F972" s="1"/>
      <c r="G972" s="1"/>
      <c r="H972" s="1"/>
      <c r="I972" s="14"/>
      <c r="L972" s="1"/>
    </row>
    <row r="973">
      <c r="F973" s="1"/>
      <c r="G973" s="1"/>
      <c r="H973" s="1"/>
      <c r="I973" s="14"/>
      <c r="L973" s="1"/>
    </row>
    <row r="974">
      <c r="F974" s="1"/>
      <c r="G974" s="1"/>
      <c r="H974" s="1"/>
      <c r="I974" s="14"/>
      <c r="L974" s="1"/>
    </row>
    <row r="975">
      <c r="F975" s="1"/>
      <c r="G975" s="1"/>
      <c r="H975" s="1"/>
      <c r="I975" s="14"/>
      <c r="L975" s="1"/>
    </row>
    <row r="976">
      <c r="F976" s="1"/>
      <c r="G976" s="1"/>
      <c r="H976" s="1"/>
      <c r="I976" s="14"/>
      <c r="L976" s="1"/>
    </row>
    <row r="977">
      <c r="F977" s="1"/>
      <c r="G977" s="1"/>
      <c r="H977" s="1"/>
      <c r="I977" s="14"/>
      <c r="L977" s="1"/>
    </row>
    <row r="978">
      <c r="F978" s="1"/>
      <c r="G978" s="1"/>
      <c r="H978" s="1"/>
      <c r="I978" s="14"/>
      <c r="L978" s="1"/>
    </row>
    <row r="979">
      <c r="F979" s="1"/>
      <c r="G979" s="1"/>
      <c r="H979" s="1"/>
      <c r="I979" s="14"/>
      <c r="L979" s="1"/>
    </row>
    <row r="980">
      <c r="F980" s="1"/>
      <c r="G980" s="1"/>
      <c r="H980" s="1"/>
      <c r="I980" s="14"/>
      <c r="L980" s="1"/>
    </row>
    <row r="981">
      <c r="F981" s="1"/>
      <c r="G981" s="1"/>
      <c r="H981" s="1"/>
      <c r="I981" s="14"/>
      <c r="L981" s="1"/>
    </row>
    <row r="982">
      <c r="F982" s="1"/>
      <c r="G982" s="1"/>
      <c r="H982" s="1"/>
      <c r="I982" s="14"/>
      <c r="L982" s="1"/>
    </row>
    <row r="983">
      <c r="F983" s="1"/>
      <c r="G983" s="1"/>
      <c r="H983" s="1"/>
      <c r="I983" s="14"/>
      <c r="L983" s="1"/>
    </row>
    <row r="984">
      <c r="F984" s="1"/>
      <c r="G984" s="1"/>
      <c r="H984" s="1"/>
      <c r="I984" s="14"/>
      <c r="L984" s="1"/>
    </row>
    <row r="985">
      <c r="F985" s="1"/>
      <c r="G985" s="1"/>
      <c r="H985" s="1"/>
      <c r="I985" s="14"/>
      <c r="L985" s="1"/>
    </row>
    <row r="986">
      <c r="F986" s="1"/>
      <c r="G986" s="1"/>
      <c r="H986" s="1"/>
      <c r="I986" s="14"/>
      <c r="L986" s="1"/>
    </row>
    <row r="987">
      <c r="F987" s="1"/>
      <c r="G987" s="1"/>
      <c r="H987" s="1"/>
      <c r="I987" s="14"/>
      <c r="L987" s="1"/>
    </row>
    <row r="988">
      <c r="F988" s="1"/>
      <c r="G988" s="1"/>
      <c r="H988" s="1"/>
      <c r="I988" s="14"/>
      <c r="L988" s="1"/>
    </row>
    <row r="989">
      <c r="F989" s="1"/>
      <c r="G989" s="1"/>
      <c r="H989" s="1"/>
      <c r="I989" s="14"/>
      <c r="L989" s="1"/>
    </row>
    <row r="990">
      <c r="F990" s="1"/>
      <c r="G990" s="1"/>
      <c r="H990" s="1"/>
      <c r="I990" s="14"/>
      <c r="L990" s="1"/>
    </row>
    <row r="991">
      <c r="F991" s="1"/>
      <c r="G991" s="1"/>
      <c r="H991" s="1"/>
      <c r="I991" s="14"/>
      <c r="L991" s="1"/>
    </row>
    <row r="992">
      <c r="F992" s="1"/>
      <c r="G992" s="1"/>
      <c r="H992" s="1"/>
      <c r="I992" s="14"/>
      <c r="L992" s="1"/>
    </row>
    <row r="993">
      <c r="F993" s="1"/>
      <c r="G993" s="1"/>
      <c r="H993" s="1"/>
      <c r="I993" s="14"/>
      <c r="L993" s="1"/>
    </row>
  </sheetData>
  <conditionalFormatting sqref="F2:F993">
    <cfRule type="containsText" dxfId="16" priority="1" operator="containsText" text="application">
      <formula>NOT(ISERROR(SEARCH(("application"),(F2))))</formula>
    </cfRule>
  </conditionalFormatting>
  <conditionalFormatting sqref="F2:F993">
    <cfRule type="containsText" dxfId="1" priority="2" operator="containsText" text="symmetr">
      <formula>NOT(ISERROR(SEARCH(("symmetr"),(F2))))</formula>
    </cfRule>
  </conditionalFormatting>
  <conditionalFormatting sqref="F2:F993">
    <cfRule type="containsText" dxfId="17" priority="3" operator="containsText" text="Optimization">
      <formula>NOT(ISERROR(SEARCH(("Optimization"),(F2))))</formula>
    </cfRule>
  </conditionalFormatting>
  <conditionalFormatting sqref="F2:F993">
    <cfRule type="containsText" dxfId="18" priority="4" operator="containsText" text="Represent">
      <formula>NOT(ISERROR(SEARCH(("Represent"),(F2))))</formula>
    </cfRule>
  </conditionalFormatting>
  <conditionalFormatting sqref="G2:G993">
    <cfRule type="containsText" dxfId="4" priority="5" operator="containsText" text="QC">
      <formula>NOT(ISERROR(SEARCH(("QC"),(G2))))</formula>
    </cfRule>
  </conditionalFormatting>
  <conditionalFormatting sqref="G2:G993">
    <cfRule type="containsText" dxfId="19" priority="6" operator="containsText" text="NQS">
      <formula>NOT(ISERROR(SEARCH(("NQS"),(G2))))</formula>
    </cfRule>
  </conditionalFormatting>
  <conditionalFormatting sqref="L2:L993">
    <cfRule type="cellIs" dxfId="3" priority="7" operator="equal">
      <formula>"Accepted"</formula>
    </cfRule>
  </conditionalFormatting>
  <conditionalFormatting sqref="L2:L993">
    <cfRule type="cellIs" dxfId="6" priority="8" operator="equal">
      <formula>"Rejected"</formula>
    </cfRule>
  </conditionalFormatting>
  <conditionalFormatting sqref="L2:L993">
    <cfRule type="cellIs" dxfId="20" priority="9" operator="equal">
      <formula>"Waiting"</formula>
    </cfRule>
  </conditionalFormatting>
  <conditionalFormatting sqref="H2:H993">
    <cfRule type="containsText" dxfId="2" priority="10" operator="containsText" text="spotlight">
      <formula>NOT(ISERROR(SEARCH(("spotlight"),(H2))))</formula>
    </cfRule>
  </conditionalFormatting>
  <conditionalFormatting sqref="G2:G993">
    <cfRule type="containsText" dxfId="21" priority="11" operator="containsText" text="wtf">
      <formula>NOT(ISERROR(SEARCH(("wtf"),(G2))))</formula>
    </cfRule>
  </conditionalFormatting>
  <conditionalFormatting sqref="F2:F993">
    <cfRule type="containsText" dxfId="6" priority="12" operator="containsText" text="box">
      <formula>NOT(ISERROR(SEARCH(("box"),(F2))))</formula>
    </cfRule>
  </conditionalFormatting>
  <conditionalFormatting sqref="J1:J993">
    <cfRule type="notContainsBlanks" dxfId="3" priority="13">
      <formula>LEN(TRIM(J1))&gt;0</formula>
    </cfRule>
  </conditionalFormatting>
  <conditionalFormatting sqref="L2:L993">
    <cfRule type="containsText" dxfId="22" priority="14" operator="containsText" text="NoReply">
      <formula>NOT(ISERROR(SEARCH(("NoReply"),(L2))))</formula>
    </cfRule>
  </conditionalFormatting>
  <conditionalFormatting sqref="L2:L993">
    <cfRule type="containsText" dxfId="23" priority="15" operator="containsText" text="AlmostAccepted">
      <formula>NOT(ISERROR(SEARCH(("AlmostAccepted"),(L2))))</formula>
    </cfRule>
  </conditionalFormatting>
  <dataValidations>
    <dataValidation type="list" allowBlank="1" sqref="L2:L993">
      <formula1>"Accepted,AlmostAccepted,Waiting,Rejected,NoReply,"</formula1>
    </dataValidation>
    <dataValidation type="list" allowBlank="1" sqref="G2:G993">
      <formula1>"NQS,WTF,QC"</formula1>
    </dataValidation>
    <dataValidation type="list" allowBlank="1" sqref="F2:F993">
      <formula1>"Applications,Symmetries,Representability,Optimization,OutTheBox"</formula1>
    </dataValidation>
    <dataValidation type="list" allowBlank="1" sqref="H2:H993">
      <formula1>"Standard,Spotlight"</formula1>
    </dataValidation>
  </dataValidations>
  <hyperlinks>
    <hyperlink r:id="rId1" ref="B2"/>
    <hyperlink r:id="rId2" ref="B3"/>
    <hyperlink r:id="rId3" ref="B4"/>
    <hyperlink r:id="rId4" ref="B5"/>
    <hyperlink r:id="rId5" ref="B6"/>
    <hyperlink r:id="rId6" ref="B10"/>
    <hyperlink r:id="rId7" ref="B11"/>
    <hyperlink r:id="rId8" ref="B12"/>
    <hyperlink r:id="rId9" ref="B14"/>
    <hyperlink r:id="rId10" ref="B15"/>
    <hyperlink r:id="rId11" ref="B16"/>
    <hyperlink r:id="rId12" ref="B17"/>
    <hyperlink r:id="rId13" ref="B18"/>
    <hyperlink r:id="rId14" ref="B25"/>
    <hyperlink r:id="rId15" ref="A65"/>
  </hyperlinks>
  <drawing r:id="rId1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9" max="9" width="23.38"/>
  </cols>
  <sheetData>
    <row r="1">
      <c r="A1" s="2"/>
    </row>
    <row r="2">
      <c r="A2" s="34"/>
      <c r="H2" s="2" t="s">
        <v>628</v>
      </c>
      <c r="I2" s="104" t="s">
        <v>629</v>
      </c>
    </row>
    <row r="3">
      <c r="A3" s="2" t="s">
        <v>630</v>
      </c>
      <c r="I3" s="89" t="s">
        <v>631</v>
      </c>
    </row>
    <row r="4">
      <c r="A4" s="2"/>
      <c r="H4" s="2" t="s">
        <v>632</v>
      </c>
    </row>
    <row r="6">
      <c r="A6" s="2" t="s">
        <v>633</v>
      </c>
    </row>
    <row r="7">
      <c r="A7" s="2"/>
    </row>
    <row r="8">
      <c r="A8" s="2"/>
    </row>
    <row r="9">
      <c r="A9" s="2" t="s">
        <v>634</v>
      </c>
    </row>
    <row r="10">
      <c r="A10" s="2" t="s">
        <v>635</v>
      </c>
    </row>
    <row r="11">
      <c r="A11" s="2" t="s">
        <v>636</v>
      </c>
    </row>
    <row r="12">
      <c r="A12" s="2"/>
    </row>
    <row r="14">
      <c r="A14" s="2" t="s">
        <v>637</v>
      </c>
    </row>
    <row r="15">
      <c r="A15" s="2"/>
    </row>
    <row r="16">
      <c r="A16" s="2" t="s">
        <v>638</v>
      </c>
    </row>
    <row r="17">
      <c r="A17" s="2" t="s">
        <v>639</v>
      </c>
    </row>
    <row r="18">
      <c r="A18" s="2" t="s">
        <v>640</v>
      </c>
    </row>
    <row r="19">
      <c r="A19" s="2" t="s">
        <v>641</v>
      </c>
    </row>
    <row r="20">
      <c r="A20" s="34" t="s">
        <v>642</v>
      </c>
    </row>
    <row r="23">
      <c r="I23" s="2" t="s">
        <v>643</v>
      </c>
    </row>
    <row r="24">
      <c r="A24" s="2" t="s">
        <v>644</v>
      </c>
    </row>
    <row r="25">
      <c r="A25" s="2">
        <v>35.0</v>
      </c>
      <c r="B25" s="2" t="s">
        <v>386</v>
      </c>
      <c r="C25" s="2" t="s">
        <v>645</v>
      </c>
    </row>
    <row r="26">
      <c r="A26" s="2">
        <v>43.1</v>
      </c>
      <c r="B26" s="2" t="s">
        <v>386</v>
      </c>
      <c r="C26" s="2" t="s">
        <v>646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5"/>
    <col customWidth="1" min="3" max="5" width="18.88"/>
    <col customWidth="1" min="6" max="6" width="44.5"/>
    <col customWidth="1" min="7" max="7" width="18.88"/>
    <col customWidth="1" min="8" max="8" width="7.13"/>
    <col customWidth="1" min="9" max="9" width="73.63"/>
    <col customWidth="1" min="10" max="10" width="98.5"/>
    <col customWidth="1" min="11" max="30" width="18.88"/>
  </cols>
  <sheetData>
    <row r="1">
      <c r="A1" s="1" t="s">
        <v>0</v>
      </c>
      <c r="C1" s="1" t="s">
        <v>3</v>
      </c>
      <c r="D1" s="1" t="s">
        <v>144</v>
      </c>
      <c r="E1" s="1" t="s">
        <v>2</v>
      </c>
      <c r="F1" s="1" t="s">
        <v>647</v>
      </c>
      <c r="G1" s="1" t="s">
        <v>648</v>
      </c>
      <c r="H1" s="2" t="s">
        <v>649</v>
      </c>
      <c r="I1" s="2" t="s">
        <v>650</v>
      </c>
      <c r="J1" s="2" t="s">
        <v>651</v>
      </c>
      <c r="K1" s="2" t="s">
        <v>652</v>
      </c>
      <c r="L1" s="2" t="s">
        <v>653</v>
      </c>
      <c r="M1" s="2" t="s">
        <v>654</v>
      </c>
      <c r="N1" s="2" t="s">
        <v>655</v>
      </c>
      <c r="O1" s="2" t="s">
        <v>656</v>
      </c>
      <c r="P1" s="2" t="s">
        <v>657</v>
      </c>
      <c r="Q1" s="2" t="s">
        <v>658</v>
      </c>
      <c r="R1" s="2" t="s">
        <v>659</v>
      </c>
      <c r="S1" s="2" t="s">
        <v>660</v>
      </c>
      <c r="T1" s="2" t="s">
        <v>660</v>
      </c>
      <c r="U1" s="2" t="s">
        <v>660</v>
      </c>
      <c r="V1" s="2" t="s">
        <v>660</v>
      </c>
      <c r="W1" s="2" t="s">
        <v>660</v>
      </c>
      <c r="X1" s="2" t="s">
        <v>660</v>
      </c>
    </row>
    <row r="2">
      <c r="A2" s="105">
        <v>44622.55247267361</v>
      </c>
      <c r="B2" s="76" t="s">
        <v>258</v>
      </c>
      <c r="C2" s="76" t="s">
        <v>87</v>
      </c>
      <c r="D2" s="76" t="s">
        <v>85</v>
      </c>
      <c r="E2" s="76" t="s">
        <v>86</v>
      </c>
      <c r="F2" s="76" t="s">
        <v>338</v>
      </c>
      <c r="G2" s="76" t="s">
        <v>661</v>
      </c>
      <c r="H2" s="76" t="s">
        <v>662</v>
      </c>
      <c r="I2" s="76" t="s">
        <v>663</v>
      </c>
      <c r="J2" s="106"/>
      <c r="K2" s="76" t="s">
        <v>664</v>
      </c>
      <c r="L2" s="76" t="s">
        <v>665</v>
      </c>
      <c r="M2" s="76" t="s">
        <v>666</v>
      </c>
      <c r="N2" s="76" t="s">
        <v>513</v>
      </c>
      <c r="O2" s="106"/>
      <c r="P2" s="76" t="s">
        <v>548</v>
      </c>
      <c r="Q2" s="107" t="s">
        <v>667</v>
      </c>
      <c r="R2" s="108" t="s">
        <v>668</v>
      </c>
      <c r="S2" s="106"/>
      <c r="T2" s="106"/>
      <c r="U2" s="106"/>
      <c r="V2" s="106"/>
      <c r="W2" s="106"/>
      <c r="X2" s="106"/>
      <c r="Y2" s="106"/>
      <c r="Z2" s="106"/>
      <c r="AA2" s="106"/>
      <c r="AB2" s="106"/>
      <c r="AC2" s="106"/>
      <c r="AD2" s="106"/>
    </row>
    <row r="3">
      <c r="A3" s="105">
        <v>44622.66266515046</v>
      </c>
      <c r="B3" s="76" t="s">
        <v>258</v>
      </c>
      <c r="C3" s="76" t="s">
        <v>669</v>
      </c>
      <c r="D3" s="76" t="s">
        <v>670</v>
      </c>
      <c r="E3" s="76" t="s">
        <v>671</v>
      </c>
      <c r="F3" s="76" t="s">
        <v>672</v>
      </c>
      <c r="G3" s="76" t="s">
        <v>673</v>
      </c>
      <c r="H3" s="76" t="s">
        <v>662</v>
      </c>
      <c r="I3" s="76" t="s">
        <v>674</v>
      </c>
      <c r="J3" s="76" t="s">
        <v>675</v>
      </c>
      <c r="K3" s="76" t="s">
        <v>664</v>
      </c>
      <c r="L3" s="76" t="s">
        <v>665</v>
      </c>
      <c r="M3" s="76" t="s">
        <v>676</v>
      </c>
      <c r="N3" s="76" t="s">
        <v>677</v>
      </c>
      <c r="O3" s="76" t="s">
        <v>678</v>
      </c>
      <c r="P3" s="76" t="s">
        <v>548</v>
      </c>
      <c r="Q3" s="76" t="s">
        <v>679</v>
      </c>
      <c r="R3" s="108" t="s">
        <v>680</v>
      </c>
      <c r="S3" s="106"/>
      <c r="T3" s="106"/>
      <c r="U3" s="106"/>
      <c r="V3" s="106"/>
      <c r="W3" s="106"/>
      <c r="X3" s="106"/>
      <c r="Y3" s="106"/>
      <c r="Z3" s="106"/>
      <c r="AA3" s="106"/>
      <c r="AB3" s="106"/>
      <c r="AC3" s="106"/>
      <c r="AD3" s="106"/>
    </row>
    <row r="4">
      <c r="A4" s="105">
        <v>44627.54928216436</v>
      </c>
      <c r="B4" s="76" t="s">
        <v>258</v>
      </c>
      <c r="C4" s="76" t="s">
        <v>97</v>
      </c>
      <c r="D4" s="76" t="s">
        <v>95</v>
      </c>
      <c r="E4" s="76" t="s">
        <v>433</v>
      </c>
      <c r="F4" s="76" t="s">
        <v>332</v>
      </c>
      <c r="G4" s="76" t="s">
        <v>673</v>
      </c>
      <c r="H4" s="76" t="s">
        <v>662</v>
      </c>
      <c r="I4" s="76" t="s">
        <v>681</v>
      </c>
      <c r="J4" s="76" t="s">
        <v>682</v>
      </c>
      <c r="K4" s="76" t="s">
        <v>664</v>
      </c>
      <c r="L4" s="76" t="s">
        <v>665</v>
      </c>
      <c r="M4" s="76" t="s">
        <v>676</v>
      </c>
      <c r="N4" s="76" t="s">
        <v>513</v>
      </c>
      <c r="O4" s="76" t="s">
        <v>683</v>
      </c>
      <c r="P4" s="76" t="s">
        <v>333</v>
      </c>
      <c r="Q4" s="76" t="s">
        <v>679</v>
      </c>
      <c r="R4" s="108" t="s">
        <v>684</v>
      </c>
      <c r="S4" s="106"/>
      <c r="T4" s="106"/>
      <c r="U4" s="106"/>
      <c r="V4" s="106"/>
      <c r="W4" s="106"/>
      <c r="X4" s="106"/>
      <c r="Y4" s="106"/>
      <c r="Z4" s="106"/>
      <c r="AA4" s="106"/>
      <c r="AB4" s="106"/>
      <c r="AC4" s="106"/>
      <c r="AD4" s="106"/>
    </row>
    <row r="5">
      <c r="A5" s="105">
        <v>44627.86434108796</v>
      </c>
      <c r="B5" s="76" t="s">
        <v>258</v>
      </c>
      <c r="C5" s="76" t="s">
        <v>685</v>
      </c>
      <c r="D5" s="76" t="s">
        <v>686</v>
      </c>
      <c r="E5" s="76" t="s">
        <v>687</v>
      </c>
      <c r="F5" s="76" t="s">
        <v>688</v>
      </c>
      <c r="G5" s="76" t="s">
        <v>689</v>
      </c>
      <c r="H5" s="76" t="s">
        <v>662</v>
      </c>
      <c r="I5" s="76" t="s">
        <v>690</v>
      </c>
      <c r="J5" s="106"/>
      <c r="K5" s="76" t="s">
        <v>664</v>
      </c>
      <c r="L5" s="76" t="s">
        <v>691</v>
      </c>
      <c r="M5" s="76" t="s">
        <v>676</v>
      </c>
      <c r="N5" s="76" t="s">
        <v>513</v>
      </c>
      <c r="O5" s="106"/>
      <c r="P5" s="76" t="s">
        <v>548</v>
      </c>
      <c r="Q5" s="107" t="s">
        <v>667</v>
      </c>
      <c r="R5" s="106"/>
      <c r="S5" s="106"/>
      <c r="T5" s="106"/>
      <c r="U5" s="106"/>
      <c r="V5" s="106"/>
      <c r="W5" s="106"/>
      <c r="X5" s="106"/>
      <c r="Y5" s="106"/>
      <c r="Z5" s="106"/>
      <c r="AA5" s="106"/>
      <c r="AB5" s="106"/>
      <c r="AC5" s="106"/>
      <c r="AD5" s="106"/>
    </row>
    <row r="6">
      <c r="A6" s="105">
        <v>44630.38347619213</v>
      </c>
      <c r="B6" s="76" t="s">
        <v>258</v>
      </c>
      <c r="C6" s="76" t="s">
        <v>365</v>
      </c>
      <c r="D6" s="76" t="s">
        <v>213</v>
      </c>
      <c r="E6" s="76" t="s">
        <v>692</v>
      </c>
      <c r="F6" s="76" t="s">
        <v>693</v>
      </c>
      <c r="G6" s="76" t="s">
        <v>673</v>
      </c>
      <c r="H6" s="76" t="s">
        <v>662</v>
      </c>
      <c r="I6" s="76" t="s">
        <v>215</v>
      </c>
      <c r="J6" s="76" t="s">
        <v>694</v>
      </c>
      <c r="K6" s="76" t="s">
        <v>664</v>
      </c>
      <c r="L6" s="76" t="s">
        <v>665</v>
      </c>
      <c r="M6" s="76" t="s">
        <v>676</v>
      </c>
      <c r="N6" s="76" t="s">
        <v>513</v>
      </c>
      <c r="O6" s="76" t="s">
        <v>695</v>
      </c>
      <c r="P6" s="76" t="s">
        <v>548</v>
      </c>
      <c r="Q6" s="76" t="s">
        <v>679</v>
      </c>
      <c r="R6" s="108" t="s">
        <v>696</v>
      </c>
      <c r="S6" s="106"/>
      <c r="T6" s="106"/>
      <c r="U6" s="106"/>
      <c r="V6" s="106"/>
      <c r="W6" s="106"/>
      <c r="X6" s="106"/>
      <c r="Y6" s="106"/>
      <c r="Z6" s="106"/>
      <c r="AA6" s="106"/>
      <c r="AB6" s="106"/>
      <c r="AC6" s="106"/>
      <c r="AD6" s="106"/>
    </row>
    <row r="7">
      <c r="A7" s="105">
        <v>44634.70279674769</v>
      </c>
      <c r="B7" s="76" t="s">
        <v>258</v>
      </c>
      <c r="C7" s="76" t="s">
        <v>697</v>
      </c>
      <c r="D7" s="76" t="s">
        <v>698</v>
      </c>
      <c r="E7" s="76" t="s">
        <v>699</v>
      </c>
      <c r="F7" s="76" t="s">
        <v>700</v>
      </c>
      <c r="G7" s="76" t="s">
        <v>673</v>
      </c>
      <c r="H7" s="76" t="s">
        <v>662</v>
      </c>
      <c r="I7" s="76" t="s">
        <v>701</v>
      </c>
      <c r="J7" s="76" t="s">
        <v>702</v>
      </c>
      <c r="K7" s="76" t="s">
        <v>703</v>
      </c>
      <c r="L7" s="76" t="s">
        <v>691</v>
      </c>
      <c r="M7" s="76" t="s">
        <v>666</v>
      </c>
      <c r="N7" s="76" t="s">
        <v>704</v>
      </c>
      <c r="O7" s="76" t="s">
        <v>678</v>
      </c>
      <c r="P7" s="76" t="s">
        <v>705</v>
      </c>
      <c r="Q7" s="76" t="s">
        <v>679</v>
      </c>
      <c r="R7" s="108" t="s">
        <v>706</v>
      </c>
      <c r="S7" s="106"/>
      <c r="T7" s="106"/>
      <c r="U7" s="106"/>
      <c r="V7" s="106"/>
      <c r="W7" s="106"/>
      <c r="X7" s="106"/>
      <c r="Y7" s="106"/>
      <c r="Z7" s="106"/>
      <c r="AA7" s="106"/>
      <c r="AB7" s="106"/>
      <c r="AC7" s="106"/>
      <c r="AD7" s="106"/>
    </row>
    <row r="8">
      <c r="A8" s="109">
        <v>44636.4128369213</v>
      </c>
      <c r="B8" s="110" t="s">
        <v>258</v>
      </c>
      <c r="C8" s="110" t="s">
        <v>367</v>
      </c>
      <c r="D8" s="110" t="s">
        <v>201</v>
      </c>
      <c r="E8" s="110" t="s">
        <v>202</v>
      </c>
      <c r="F8" s="110" t="s">
        <v>366</v>
      </c>
      <c r="G8" s="110" t="s">
        <v>707</v>
      </c>
      <c r="H8" s="110" t="s">
        <v>662</v>
      </c>
      <c r="I8" s="110" t="s">
        <v>203</v>
      </c>
      <c r="J8" s="110" t="s">
        <v>708</v>
      </c>
      <c r="K8" s="110" t="s">
        <v>664</v>
      </c>
      <c r="L8" s="110" t="s">
        <v>665</v>
      </c>
      <c r="M8" s="110" t="s">
        <v>676</v>
      </c>
      <c r="N8" s="110" t="s">
        <v>513</v>
      </c>
      <c r="O8" s="110" t="s">
        <v>678</v>
      </c>
      <c r="P8" s="110" t="s">
        <v>548</v>
      </c>
      <c r="Q8" s="110" t="s">
        <v>679</v>
      </c>
      <c r="R8" s="111" t="s">
        <v>709</v>
      </c>
      <c r="S8" s="112"/>
      <c r="T8" s="112"/>
      <c r="U8" s="112"/>
      <c r="V8" s="112"/>
      <c r="W8" s="112"/>
      <c r="X8" s="112"/>
      <c r="Y8" s="112"/>
      <c r="Z8" s="112"/>
      <c r="AA8" s="112"/>
      <c r="AB8" s="112"/>
      <c r="AC8" s="112"/>
      <c r="AD8" s="112"/>
    </row>
    <row r="9">
      <c r="A9" s="109">
        <v>44637.69735094908</v>
      </c>
      <c r="B9" s="110" t="s">
        <v>258</v>
      </c>
      <c r="C9" s="110" t="s">
        <v>710</v>
      </c>
      <c r="D9" s="110" t="s">
        <v>711</v>
      </c>
      <c r="E9" s="110" t="s">
        <v>712</v>
      </c>
      <c r="F9" s="110" t="s">
        <v>332</v>
      </c>
      <c r="G9" s="110" t="s">
        <v>673</v>
      </c>
      <c r="H9" s="110" t="s">
        <v>662</v>
      </c>
      <c r="I9" s="110" t="s">
        <v>713</v>
      </c>
      <c r="J9" s="112"/>
      <c r="K9" s="110" t="s">
        <v>664</v>
      </c>
      <c r="L9" s="110" t="s">
        <v>691</v>
      </c>
      <c r="M9" s="110" t="s">
        <v>714</v>
      </c>
      <c r="N9" s="110" t="s">
        <v>704</v>
      </c>
      <c r="O9" s="110" t="s">
        <v>678</v>
      </c>
      <c r="P9" s="110" t="s">
        <v>548</v>
      </c>
      <c r="Q9" s="110" t="s">
        <v>679</v>
      </c>
      <c r="R9" s="112"/>
      <c r="S9" s="112"/>
      <c r="T9" s="112"/>
      <c r="U9" s="112"/>
      <c r="V9" s="112"/>
      <c r="W9" s="112"/>
      <c r="X9" s="112"/>
      <c r="Y9" s="112"/>
      <c r="Z9" s="112"/>
      <c r="AA9" s="112"/>
      <c r="AB9" s="112"/>
      <c r="AC9" s="112"/>
      <c r="AD9" s="112"/>
    </row>
    <row r="10">
      <c r="A10" s="109">
        <v>44642.404970625</v>
      </c>
      <c r="B10" s="110" t="s">
        <v>258</v>
      </c>
      <c r="C10" s="110" t="s">
        <v>715</v>
      </c>
      <c r="D10" s="110" t="s">
        <v>716</v>
      </c>
      <c r="E10" s="110" t="s">
        <v>717</v>
      </c>
      <c r="F10" s="110" t="s">
        <v>718</v>
      </c>
      <c r="G10" s="110" t="s">
        <v>673</v>
      </c>
      <c r="H10" s="110" t="s">
        <v>662</v>
      </c>
      <c r="I10" s="110" t="s">
        <v>719</v>
      </c>
      <c r="J10" s="110" t="s">
        <v>720</v>
      </c>
      <c r="K10" s="110" t="s">
        <v>721</v>
      </c>
      <c r="L10" s="110" t="s">
        <v>691</v>
      </c>
      <c r="M10" s="110" t="s">
        <v>714</v>
      </c>
      <c r="N10" s="110" t="s">
        <v>677</v>
      </c>
      <c r="O10" s="110" t="s">
        <v>678</v>
      </c>
      <c r="P10" s="110" t="s">
        <v>722</v>
      </c>
      <c r="Q10" s="110" t="s">
        <v>679</v>
      </c>
      <c r="R10" s="110" t="s">
        <v>723</v>
      </c>
      <c r="S10" s="112"/>
      <c r="T10" s="112"/>
      <c r="U10" s="112"/>
      <c r="V10" s="112"/>
      <c r="W10" s="112"/>
      <c r="X10" s="112"/>
      <c r="Y10" s="112"/>
      <c r="Z10" s="112"/>
      <c r="AA10" s="112"/>
      <c r="AB10" s="112"/>
      <c r="AC10" s="112"/>
      <c r="AD10" s="112"/>
    </row>
    <row r="11">
      <c r="A11" s="105">
        <v>44642.63721490741</v>
      </c>
      <c r="B11" s="76" t="s">
        <v>258</v>
      </c>
      <c r="C11" s="76" t="s">
        <v>342</v>
      </c>
      <c r="D11" s="76" t="s">
        <v>216</v>
      </c>
      <c r="E11" s="76" t="s">
        <v>217</v>
      </c>
      <c r="F11" s="76" t="s">
        <v>724</v>
      </c>
      <c r="G11" s="76" t="s">
        <v>673</v>
      </c>
      <c r="H11" s="76" t="s">
        <v>662</v>
      </c>
      <c r="I11" s="76" t="s">
        <v>218</v>
      </c>
      <c r="J11" s="76" t="s">
        <v>725</v>
      </c>
      <c r="K11" s="76" t="s">
        <v>664</v>
      </c>
      <c r="L11" s="76" t="s">
        <v>665</v>
      </c>
      <c r="M11" s="76" t="s">
        <v>714</v>
      </c>
      <c r="N11" s="76" t="s">
        <v>677</v>
      </c>
      <c r="O11" s="76" t="s">
        <v>695</v>
      </c>
      <c r="P11" s="76" t="s">
        <v>548</v>
      </c>
      <c r="Q11" s="76" t="s">
        <v>679</v>
      </c>
      <c r="R11" s="76" t="s">
        <v>726</v>
      </c>
      <c r="S11" s="106"/>
      <c r="T11" s="106"/>
      <c r="U11" s="106"/>
      <c r="V11" s="106"/>
      <c r="W11" s="106"/>
      <c r="X11" s="106"/>
      <c r="Y11" s="106"/>
      <c r="Z11" s="106"/>
      <c r="AA11" s="106"/>
      <c r="AB11" s="106"/>
      <c r="AC11" s="106"/>
      <c r="AD11" s="106"/>
    </row>
    <row r="12">
      <c r="A12" s="105">
        <v>44643.75876225694</v>
      </c>
      <c r="B12" s="76" t="s">
        <v>258</v>
      </c>
      <c r="C12" s="76" t="s">
        <v>727</v>
      </c>
      <c r="D12" s="76" t="s">
        <v>728</v>
      </c>
      <c r="E12" s="76" t="s">
        <v>729</v>
      </c>
      <c r="F12" s="76" t="s">
        <v>730</v>
      </c>
      <c r="G12" s="76" t="s">
        <v>673</v>
      </c>
      <c r="H12" s="76" t="s">
        <v>662</v>
      </c>
      <c r="I12" s="76" t="s">
        <v>731</v>
      </c>
      <c r="J12" s="76" t="s">
        <v>732</v>
      </c>
      <c r="K12" s="76" t="s">
        <v>664</v>
      </c>
      <c r="L12" s="76" t="s">
        <v>691</v>
      </c>
      <c r="M12" s="76" t="s">
        <v>666</v>
      </c>
      <c r="N12" s="76" t="s">
        <v>704</v>
      </c>
      <c r="O12" s="106"/>
      <c r="P12" s="76" t="s">
        <v>548</v>
      </c>
      <c r="Q12" s="76" t="s">
        <v>667</v>
      </c>
      <c r="R12" s="106"/>
      <c r="S12" s="106"/>
      <c r="T12" s="106"/>
      <c r="U12" s="106"/>
      <c r="V12" s="106"/>
      <c r="W12" s="106"/>
      <c r="X12" s="106"/>
      <c r="Y12" s="106"/>
      <c r="Z12" s="106"/>
      <c r="AA12" s="106"/>
      <c r="AB12" s="106"/>
      <c r="AC12" s="106"/>
      <c r="AD12" s="106"/>
    </row>
    <row r="13">
      <c r="A13" s="109">
        <v>44644.566898564815</v>
      </c>
      <c r="B13" s="110" t="s">
        <v>258</v>
      </c>
      <c r="C13" s="110" t="s">
        <v>733</v>
      </c>
      <c r="D13" s="110" t="s">
        <v>734</v>
      </c>
      <c r="E13" s="110" t="s">
        <v>735</v>
      </c>
      <c r="F13" s="110" t="s">
        <v>736</v>
      </c>
      <c r="G13" s="110" t="s">
        <v>673</v>
      </c>
      <c r="H13" s="110" t="s">
        <v>662</v>
      </c>
      <c r="I13" s="110" t="s">
        <v>737</v>
      </c>
      <c r="J13" s="110" t="s">
        <v>738</v>
      </c>
      <c r="K13" s="110">
        <v>750.0</v>
      </c>
      <c r="L13" s="110" t="s">
        <v>691</v>
      </c>
      <c r="M13" s="110" t="s">
        <v>666</v>
      </c>
      <c r="N13" s="110" t="s">
        <v>677</v>
      </c>
      <c r="O13" s="110" t="s">
        <v>678</v>
      </c>
      <c r="P13" s="110" t="s">
        <v>705</v>
      </c>
      <c r="Q13" s="110" t="s">
        <v>679</v>
      </c>
      <c r="R13" s="112"/>
      <c r="S13" s="112"/>
      <c r="T13" s="112"/>
      <c r="U13" s="112"/>
      <c r="V13" s="112"/>
      <c r="W13" s="112"/>
      <c r="X13" s="112"/>
      <c r="Y13" s="112"/>
      <c r="Z13" s="112"/>
      <c r="AA13" s="112"/>
      <c r="AB13" s="112"/>
      <c r="AC13" s="112"/>
      <c r="AD13" s="112"/>
    </row>
    <row r="14">
      <c r="A14" s="105">
        <v>44645.65917155093</v>
      </c>
      <c r="B14" s="76" t="s">
        <v>258</v>
      </c>
      <c r="C14" s="76" t="s">
        <v>82</v>
      </c>
      <c r="D14" s="76" t="s">
        <v>81</v>
      </c>
      <c r="E14" s="76" t="s">
        <v>77</v>
      </c>
      <c r="F14" s="76" t="s">
        <v>739</v>
      </c>
      <c r="G14" s="76" t="s">
        <v>673</v>
      </c>
      <c r="H14" s="76" t="s">
        <v>662</v>
      </c>
      <c r="I14" s="76" t="s">
        <v>740</v>
      </c>
      <c r="J14" s="76" t="s">
        <v>741</v>
      </c>
      <c r="K14" s="76" t="s">
        <v>664</v>
      </c>
      <c r="L14" s="76" t="s">
        <v>665</v>
      </c>
      <c r="M14" s="76" t="s">
        <v>676</v>
      </c>
      <c r="N14" s="76" t="s">
        <v>520</v>
      </c>
      <c r="O14" s="76" t="s">
        <v>683</v>
      </c>
      <c r="P14" s="76" t="s">
        <v>548</v>
      </c>
      <c r="Q14" s="76" t="s">
        <v>679</v>
      </c>
      <c r="R14" s="108" t="s">
        <v>742</v>
      </c>
      <c r="S14" s="106"/>
      <c r="T14" s="106"/>
      <c r="U14" s="106"/>
      <c r="V14" s="106"/>
      <c r="W14" s="106"/>
      <c r="X14" s="106"/>
      <c r="Y14" s="106"/>
      <c r="Z14" s="106"/>
      <c r="AA14" s="106"/>
      <c r="AB14" s="106"/>
      <c r="AC14" s="106"/>
      <c r="AD14" s="106"/>
    </row>
    <row r="15">
      <c r="A15" s="105">
        <v>44645.720947905094</v>
      </c>
      <c r="B15" s="76" t="s">
        <v>258</v>
      </c>
      <c r="C15" s="76" t="s">
        <v>743</v>
      </c>
      <c r="D15" s="76" t="s">
        <v>744</v>
      </c>
      <c r="E15" s="76" t="s">
        <v>745</v>
      </c>
      <c r="F15" s="76" t="s">
        <v>746</v>
      </c>
      <c r="G15" s="76" t="s">
        <v>673</v>
      </c>
      <c r="H15" s="76" t="s">
        <v>662</v>
      </c>
      <c r="I15" s="76" t="s">
        <v>747</v>
      </c>
      <c r="J15" s="76" t="s">
        <v>748</v>
      </c>
      <c r="K15" s="76" t="s">
        <v>664</v>
      </c>
      <c r="L15" s="76" t="s">
        <v>691</v>
      </c>
      <c r="M15" s="76" t="s">
        <v>714</v>
      </c>
      <c r="N15" s="76" t="s">
        <v>513</v>
      </c>
      <c r="O15" s="76" t="s">
        <v>683</v>
      </c>
      <c r="P15" s="76" t="s">
        <v>548</v>
      </c>
      <c r="Q15" s="76" t="s">
        <v>679</v>
      </c>
      <c r="R15" s="108" t="s">
        <v>749</v>
      </c>
      <c r="S15" s="106"/>
      <c r="T15" s="106"/>
      <c r="U15" s="106"/>
      <c r="V15" s="106"/>
      <c r="W15" s="106"/>
      <c r="X15" s="106"/>
      <c r="Y15" s="106"/>
      <c r="Z15" s="106"/>
      <c r="AA15" s="106"/>
      <c r="AB15" s="106"/>
      <c r="AC15" s="106"/>
      <c r="AD15" s="106"/>
    </row>
    <row r="16">
      <c r="A16" s="109">
        <v>44649.6790984838</v>
      </c>
      <c r="B16" s="110" t="s">
        <v>258</v>
      </c>
      <c r="C16" s="110" t="s">
        <v>750</v>
      </c>
      <c r="D16" s="110" t="s">
        <v>751</v>
      </c>
      <c r="E16" s="110" t="s">
        <v>752</v>
      </c>
      <c r="F16" s="110" t="s">
        <v>753</v>
      </c>
      <c r="G16" s="110" t="s">
        <v>673</v>
      </c>
      <c r="H16" s="110" t="s">
        <v>662</v>
      </c>
      <c r="I16" s="110" t="s">
        <v>754</v>
      </c>
      <c r="J16" s="110" t="s">
        <v>755</v>
      </c>
      <c r="K16" s="110" t="s">
        <v>756</v>
      </c>
      <c r="L16" s="110" t="s">
        <v>691</v>
      </c>
      <c r="M16" s="110" t="s">
        <v>666</v>
      </c>
      <c r="N16" s="110" t="s">
        <v>513</v>
      </c>
      <c r="O16" s="110" t="s">
        <v>683</v>
      </c>
      <c r="P16" s="110" t="s">
        <v>548</v>
      </c>
      <c r="Q16" s="110" t="s">
        <v>679</v>
      </c>
      <c r="R16" s="112"/>
      <c r="S16" s="112"/>
      <c r="T16" s="112"/>
      <c r="U16" s="112"/>
      <c r="V16" s="112"/>
      <c r="W16" s="112"/>
      <c r="X16" s="112"/>
      <c r="Y16" s="112"/>
      <c r="Z16" s="112"/>
      <c r="AA16" s="112"/>
      <c r="AB16" s="112"/>
      <c r="AC16" s="112"/>
      <c r="AD16" s="112"/>
    </row>
    <row r="17">
      <c r="A17" s="109">
        <v>44650.477240844906</v>
      </c>
      <c r="B17" s="110" t="s">
        <v>258</v>
      </c>
      <c r="C17" s="110" t="s">
        <v>757</v>
      </c>
      <c r="D17" s="110" t="s">
        <v>758</v>
      </c>
      <c r="E17" s="110" t="s">
        <v>759</v>
      </c>
      <c r="F17" s="110" t="s">
        <v>760</v>
      </c>
      <c r="G17" s="110" t="s">
        <v>673</v>
      </c>
      <c r="H17" s="110" t="s">
        <v>662</v>
      </c>
      <c r="I17" s="110" t="s">
        <v>761</v>
      </c>
      <c r="J17" s="110" t="s">
        <v>762</v>
      </c>
      <c r="K17" s="110">
        <v>800.0</v>
      </c>
      <c r="L17" s="110" t="s">
        <v>665</v>
      </c>
      <c r="M17" s="110" t="s">
        <v>676</v>
      </c>
      <c r="N17" s="110" t="s">
        <v>677</v>
      </c>
      <c r="O17" s="110" t="s">
        <v>683</v>
      </c>
      <c r="P17" s="110" t="s">
        <v>763</v>
      </c>
      <c r="Q17" s="110" t="s">
        <v>679</v>
      </c>
      <c r="R17" s="111" t="s">
        <v>764</v>
      </c>
      <c r="S17" s="112"/>
      <c r="T17" s="112"/>
      <c r="U17" s="112"/>
      <c r="V17" s="112"/>
      <c r="W17" s="112"/>
      <c r="X17" s="112"/>
      <c r="Y17" s="112"/>
      <c r="Z17" s="112"/>
      <c r="AA17" s="112"/>
      <c r="AB17" s="112"/>
      <c r="AC17" s="112"/>
      <c r="AD17" s="112"/>
    </row>
    <row r="18">
      <c r="A18" s="109">
        <v>44650.62992237268</v>
      </c>
      <c r="B18" s="110" t="s">
        <v>258</v>
      </c>
      <c r="C18" s="110" t="s">
        <v>348</v>
      </c>
      <c r="D18" s="110" t="s">
        <v>346</v>
      </c>
      <c r="E18" s="110" t="s">
        <v>347</v>
      </c>
      <c r="F18" s="110" t="s">
        <v>266</v>
      </c>
      <c r="G18" s="110" t="s">
        <v>673</v>
      </c>
      <c r="H18" s="110" t="s">
        <v>662</v>
      </c>
      <c r="I18" s="110" t="s">
        <v>765</v>
      </c>
      <c r="J18" s="110" t="s">
        <v>766</v>
      </c>
      <c r="K18" s="110" t="s">
        <v>664</v>
      </c>
      <c r="L18" s="110" t="s">
        <v>665</v>
      </c>
      <c r="M18" s="110" t="s">
        <v>676</v>
      </c>
      <c r="N18" s="110" t="s">
        <v>677</v>
      </c>
      <c r="O18" s="112"/>
      <c r="P18" s="110" t="s">
        <v>548</v>
      </c>
      <c r="Q18" s="110" t="s">
        <v>667</v>
      </c>
      <c r="R18" s="112"/>
      <c r="S18" s="112"/>
      <c r="T18" s="112"/>
      <c r="U18" s="112"/>
      <c r="V18" s="112"/>
      <c r="W18" s="112"/>
      <c r="X18" s="112"/>
      <c r="Y18" s="112"/>
      <c r="Z18" s="112"/>
      <c r="AA18" s="112"/>
      <c r="AB18" s="112"/>
      <c r="AC18" s="112"/>
      <c r="AD18" s="112"/>
    </row>
    <row r="19">
      <c r="A19" s="113">
        <v>44650.837124432874</v>
      </c>
      <c r="B19" s="114" t="s">
        <v>258</v>
      </c>
      <c r="C19" s="114" t="s">
        <v>767</v>
      </c>
      <c r="D19" s="114" t="s">
        <v>768</v>
      </c>
      <c r="E19" s="114" t="s">
        <v>769</v>
      </c>
      <c r="F19" s="114" t="s">
        <v>770</v>
      </c>
      <c r="G19" s="114" t="s">
        <v>689</v>
      </c>
      <c r="H19" s="114" t="s">
        <v>662</v>
      </c>
      <c r="I19" s="114" t="s">
        <v>771</v>
      </c>
      <c r="J19" s="114" t="s">
        <v>772</v>
      </c>
      <c r="K19" s="114" t="s">
        <v>773</v>
      </c>
      <c r="L19" s="114" t="s">
        <v>665</v>
      </c>
      <c r="M19" s="114" t="s">
        <v>714</v>
      </c>
      <c r="N19" s="114" t="s">
        <v>774</v>
      </c>
      <c r="O19" s="114" t="s">
        <v>678</v>
      </c>
      <c r="P19" s="114" t="s">
        <v>548</v>
      </c>
      <c r="Q19" s="114" t="s">
        <v>679</v>
      </c>
      <c r="R19" s="115"/>
      <c r="S19" s="115"/>
      <c r="T19" s="115"/>
      <c r="U19" s="115"/>
      <c r="V19" s="115"/>
      <c r="W19" s="115"/>
      <c r="X19" s="115"/>
      <c r="Y19" s="115"/>
      <c r="Z19" s="115"/>
      <c r="AA19" s="115"/>
      <c r="AB19" s="115"/>
      <c r="AC19" s="115"/>
      <c r="AD19" s="115"/>
    </row>
    <row r="20">
      <c r="A20" s="113">
        <v>44650.91332851852</v>
      </c>
      <c r="B20" s="114" t="s">
        <v>258</v>
      </c>
      <c r="C20" s="114" t="s">
        <v>775</v>
      </c>
      <c r="D20" s="114" t="s">
        <v>776</v>
      </c>
      <c r="E20" s="114" t="s">
        <v>777</v>
      </c>
      <c r="F20" s="114" t="s">
        <v>778</v>
      </c>
      <c r="G20" s="114" t="s">
        <v>673</v>
      </c>
      <c r="H20" s="114" t="s">
        <v>662</v>
      </c>
      <c r="I20" s="114" t="s">
        <v>779</v>
      </c>
      <c r="J20" s="114" t="s">
        <v>780</v>
      </c>
      <c r="K20" s="114" t="s">
        <v>781</v>
      </c>
      <c r="L20" s="114" t="s">
        <v>665</v>
      </c>
      <c r="M20" s="114" t="s">
        <v>676</v>
      </c>
      <c r="N20" s="114" t="s">
        <v>677</v>
      </c>
      <c r="O20" s="114" t="s">
        <v>695</v>
      </c>
      <c r="P20" s="114" t="s">
        <v>548</v>
      </c>
      <c r="Q20" s="114" t="s">
        <v>679</v>
      </c>
      <c r="R20" s="115"/>
      <c r="S20" s="115"/>
      <c r="T20" s="115"/>
      <c r="U20" s="115"/>
      <c r="V20" s="115"/>
      <c r="W20" s="115"/>
      <c r="X20" s="115"/>
      <c r="Y20" s="115"/>
      <c r="Z20" s="115"/>
      <c r="AA20" s="115"/>
      <c r="AB20" s="115"/>
      <c r="AC20" s="115"/>
      <c r="AD20" s="115"/>
    </row>
    <row r="21" ht="36.0" customHeight="1">
      <c r="A21" s="116">
        <v>44651.6077338426</v>
      </c>
      <c r="B21" s="117" t="s">
        <v>258</v>
      </c>
      <c r="C21" s="117" t="s">
        <v>782</v>
      </c>
      <c r="D21" s="117" t="s">
        <v>783</v>
      </c>
      <c r="E21" s="117" t="s">
        <v>784</v>
      </c>
      <c r="F21" s="117" t="s">
        <v>739</v>
      </c>
      <c r="G21" s="117" t="s">
        <v>673</v>
      </c>
      <c r="H21" s="117" t="s">
        <v>662</v>
      </c>
      <c r="I21" s="117" t="s">
        <v>785</v>
      </c>
      <c r="J21" s="117" t="s">
        <v>786</v>
      </c>
      <c r="K21" s="117" t="s">
        <v>664</v>
      </c>
      <c r="L21" s="117" t="s">
        <v>691</v>
      </c>
      <c r="M21" s="117" t="s">
        <v>676</v>
      </c>
      <c r="N21" s="117" t="s">
        <v>704</v>
      </c>
      <c r="O21" s="117" t="s">
        <v>678</v>
      </c>
      <c r="P21" s="117" t="s">
        <v>548</v>
      </c>
      <c r="Q21" s="117" t="s">
        <v>679</v>
      </c>
      <c r="R21" s="118" t="s">
        <v>787</v>
      </c>
      <c r="S21" s="119"/>
      <c r="T21" s="119"/>
      <c r="U21" s="119"/>
      <c r="V21" s="119"/>
      <c r="W21" s="119"/>
      <c r="X21" s="119"/>
      <c r="Y21" s="119"/>
      <c r="Z21" s="119"/>
      <c r="AA21" s="119"/>
      <c r="AB21" s="119"/>
      <c r="AC21" s="119"/>
      <c r="AD21" s="119"/>
    </row>
    <row r="22" ht="36.0" customHeight="1">
      <c r="A22" s="109">
        <v>44651.67487640046</v>
      </c>
      <c r="B22" s="110" t="s">
        <v>258</v>
      </c>
      <c r="C22" s="110" t="s">
        <v>788</v>
      </c>
      <c r="D22" s="110" t="s">
        <v>789</v>
      </c>
      <c r="E22" s="110" t="s">
        <v>790</v>
      </c>
      <c r="F22" s="110" t="s">
        <v>791</v>
      </c>
      <c r="G22" s="110" t="s">
        <v>673</v>
      </c>
      <c r="H22" s="110" t="s">
        <v>662</v>
      </c>
      <c r="I22" s="110" t="s">
        <v>792</v>
      </c>
      <c r="J22" s="110" t="s">
        <v>793</v>
      </c>
      <c r="K22" s="110" t="s">
        <v>664</v>
      </c>
      <c r="L22" s="110" t="s">
        <v>691</v>
      </c>
      <c r="M22" s="110" t="s">
        <v>676</v>
      </c>
      <c r="N22" s="110" t="s">
        <v>513</v>
      </c>
      <c r="O22" s="110" t="s">
        <v>678</v>
      </c>
      <c r="P22" s="110" t="s">
        <v>548</v>
      </c>
      <c r="Q22" s="110" t="s">
        <v>679</v>
      </c>
      <c r="R22" s="112"/>
      <c r="S22" s="112"/>
      <c r="T22" s="112"/>
      <c r="U22" s="112"/>
      <c r="V22" s="112"/>
      <c r="W22" s="112"/>
      <c r="X22" s="112"/>
      <c r="Y22" s="112"/>
      <c r="Z22" s="112"/>
      <c r="AA22" s="112"/>
      <c r="AB22" s="112"/>
      <c r="AC22" s="112"/>
      <c r="AD22" s="112"/>
    </row>
    <row r="23">
      <c r="A23" s="109">
        <v>44651.733753622684</v>
      </c>
      <c r="B23" s="110" t="s">
        <v>258</v>
      </c>
      <c r="C23" s="110" t="s">
        <v>757</v>
      </c>
      <c r="D23" s="110" t="s">
        <v>758</v>
      </c>
      <c r="E23" s="110" t="s">
        <v>759</v>
      </c>
      <c r="F23" s="110" t="s">
        <v>760</v>
      </c>
      <c r="G23" s="110" t="s">
        <v>673</v>
      </c>
      <c r="H23" s="110" t="s">
        <v>662</v>
      </c>
      <c r="I23" s="110" t="s">
        <v>794</v>
      </c>
      <c r="J23" s="110" t="s">
        <v>795</v>
      </c>
      <c r="K23" s="110">
        <v>800.0</v>
      </c>
      <c r="L23" s="110" t="s">
        <v>665</v>
      </c>
      <c r="M23" s="110" t="s">
        <v>676</v>
      </c>
      <c r="N23" s="110" t="s">
        <v>513</v>
      </c>
      <c r="O23" s="110" t="s">
        <v>683</v>
      </c>
      <c r="P23" s="110" t="s">
        <v>763</v>
      </c>
      <c r="Q23" s="110" t="s">
        <v>679</v>
      </c>
      <c r="R23" s="112"/>
      <c r="S23" s="112"/>
      <c r="T23" s="112"/>
      <c r="U23" s="112"/>
      <c r="V23" s="112"/>
      <c r="W23" s="112"/>
      <c r="X23" s="112"/>
      <c r="Y23" s="112"/>
      <c r="Z23" s="112"/>
      <c r="AA23" s="112"/>
      <c r="AB23" s="112"/>
      <c r="AC23" s="112"/>
      <c r="AD23" s="112"/>
    </row>
    <row r="24">
      <c r="A24" s="109">
        <v>44651.75421520833</v>
      </c>
      <c r="B24" s="110" t="s">
        <v>258</v>
      </c>
      <c r="C24" s="110" t="s">
        <v>351</v>
      </c>
      <c r="D24" s="110" t="s">
        <v>349</v>
      </c>
      <c r="E24" s="110" t="s">
        <v>350</v>
      </c>
      <c r="F24" s="110" t="s">
        <v>345</v>
      </c>
      <c r="G24" s="110" t="s">
        <v>673</v>
      </c>
      <c r="H24" s="110" t="s">
        <v>662</v>
      </c>
      <c r="I24" s="110" t="s">
        <v>796</v>
      </c>
      <c r="J24" s="110" t="s">
        <v>797</v>
      </c>
      <c r="K24" s="110" t="s">
        <v>664</v>
      </c>
      <c r="L24" s="110" t="s">
        <v>665</v>
      </c>
      <c r="M24" s="110" t="s">
        <v>714</v>
      </c>
      <c r="N24" s="110" t="s">
        <v>774</v>
      </c>
      <c r="O24" s="112"/>
      <c r="P24" s="110" t="s">
        <v>548</v>
      </c>
      <c r="Q24" s="110" t="s">
        <v>667</v>
      </c>
      <c r="R24" s="111" t="s">
        <v>798</v>
      </c>
      <c r="S24" s="112"/>
      <c r="T24" s="112"/>
      <c r="U24" s="112"/>
      <c r="V24" s="112"/>
      <c r="W24" s="112"/>
      <c r="X24" s="112"/>
      <c r="Y24" s="112"/>
      <c r="Z24" s="112"/>
      <c r="AA24" s="112"/>
      <c r="AB24" s="112"/>
      <c r="AC24" s="112"/>
      <c r="AD24" s="112"/>
    </row>
    <row r="25">
      <c r="A25" s="109">
        <v>44651.94455201389</v>
      </c>
      <c r="B25" s="110" t="s">
        <v>258</v>
      </c>
      <c r="C25" s="110" t="s">
        <v>353</v>
      </c>
      <c r="D25" s="110" t="s">
        <v>219</v>
      </c>
      <c r="E25" s="110" t="s">
        <v>220</v>
      </c>
      <c r="F25" s="110" t="s">
        <v>352</v>
      </c>
      <c r="G25" s="110" t="s">
        <v>673</v>
      </c>
      <c r="H25" s="110" t="s">
        <v>662</v>
      </c>
      <c r="I25" s="110" t="s">
        <v>221</v>
      </c>
      <c r="J25" s="110" t="s">
        <v>799</v>
      </c>
      <c r="K25" s="110" t="s">
        <v>664</v>
      </c>
      <c r="L25" s="110" t="s">
        <v>665</v>
      </c>
      <c r="M25" s="110" t="s">
        <v>714</v>
      </c>
      <c r="N25" s="110" t="s">
        <v>513</v>
      </c>
      <c r="O25" s="110" t="s">
        <v>678</v>
      </c>
      <c r="P25" s="110" t="s">
        <v>548</v>
      </c>
      <c r="Q25" s="110" t="s">
        <v>679</v>
      </c>
      <c r="R25" s="112"/>
      <c r="S25" s="112"/>
      <c r="T25" s="112"/>
      <c r="U25" s="112"/>
      <c r="V25" s="112"/>
      <c r="W25" s="112"/>
      <c r="X25" s="112"/>
      <c r="Y25" s="112"/>
      <c r="Z25" s="112"/>
      <c r="AA25" s="112"/>
      <c r="AB25" s="112"/>
      <c r="AC25" s="112"/>
      <c r="AD25" s="112"/>
    </row>
    <row r="26">
      <c r="A26" s="109">
        <v>44652.63169549769</v>
      </c>
      <c r="B26" s="110" t="s">
        <v>258</v>
      </c>
      <c r="C26" s="110" t="s">
        <v>357</v>
      </c>
      <c r="D26" s="110" t="s">
        <v>354</v>
      </c>
      <c r="E26" s="110" t="s">
        <v>355</v>
      </c>
      <c r="F26" s="110" t="s">
        <v>356</v>
      </c>
      <c r="G26" s="110" t="s">
        <v>673</v>
      </c>
      <c r="H26" s="110" t="s">
        <v>662</v>
      </c>
      <c r="I26" s="110" t="s">
        <v>800</v>
      </c>
      <c r="J26" s="110" t="s">
        <v>801</v>
      </c>
      <c r="K26" s="110" t="s">
        <v>664</v>
      </c>
      <c r="L26" s="110" t="s">
        <v>691</v>
      </c>
      <c r="M26" s="110" t="s">
        <v>676</v>
      </c>
      <c r="N26" s="110" t="s">
        <v>513</v>
      </c>
      <c r="O26" s="112"/>
      <c r="P26" s="110" t="s">
        <v>802</v>
      </c>
      <c r="Q26" s="110" t="s">
        <v>667</v>
      </c>
      <c r="R26" s="111" t="s">
        <v>803</v>
      </c>
      <c r="S26" s="112"/>
      <c r="T26" s="112"/>
      <c r="U26" s="112"/>
      <c r="V26" s="112"/>
      <c r="W26" s="112"/>
      <c r="X26" s="112"/>
      <c r="Y26" s="112"/>
      <c r="Z26" s="112"/>
      <c r="AA26" s="112"/>
      <c r="AB26" s="112"/>
      <c r="AC26" s="112"/>
      <c r="AD26" s="112"/>
    </row>
    <row r="27">
      <c r="A27" s="3">
        <v>44622.610999675926</v>
      </c>
      <c r="B27" s="2"/>
      <c r="C27" s="2" t="s">
        <v>804</v>
      </c>
      <c r="D27" s="2" t="s">
        <v>805</v>
      </c>
      <c r="E27" s="2" t="s">
        <v>806</v>
      </c>
      <c r="F27" s="2" t="s">
        <v>807</v>
      </c>
      <c r="G27" s="2" t="s">
        <v>673</v>
      </c>
      <c r="H27" s="2" t="s">
        <v>374</v>
      </c>
      <c r="K27" s="2">
        <v>200.0</v>
      </c>
      <c r="O27" s="2" t="s">
        <v>678</v>
      </c>
      <c r="P27" s="2" t="s">
        <v>705</v>
      </c>
      <c r="Q27" s="2" t="s">
        <v>679</v>
      </c>
    </row>
    <row r="28">
      <c r="A28" s="3">
        <v>44624.41810369213</v>
      </c>
      <c r="B28" s="2"/>
      <c r="C28" s="2" t="s">
        <v>808</v>
      </c>
      <c r="D28" s="2" t="s">
        <v>809</v>
      </c>
      <c r="E28" s="2" t="s">
        <v>810</v>
      </c>
      <c r="F28" s="2" t="s">
        <v>811</v>
      </c>
      <c r="G28" s="2" t="s">
        <v>673</v>
      </c>
      <c r="H28" s="2" t="s">
        <v>374</v>
      </c>
      <c r="K28" s="2">
        <v>120.0</v>
      </c>
      <c r="O28" s="2" t="s">
        <v>683</v>
      </c>
      <c r="P28" s="2" t="s">
        <v>548</v>
      </c>
      <c r="Q28" s="2" t="s">
        <v>679</v>
      </c>
    </row>
    <row r="29">
      <c r="A29" s="3">
        <v>44624.41837479167</v>
      </c>
      <c r="B29" s="2"/>
      <c r="C29" s="2" t="s">
        <v>812</v>
      </c>
      <c r="D29" s="2" t="s">
        <v>813</v>
      </c>
      <c r="E29" s="2" t="s">
        <v>814</v>
      </c>
      <c r="F29" s="2" t="s">
        <v>815</v>
      </c>
      <c r="G29" s="2" t="s">
        <v>673</v>
      </c>
      <c r="H29" s="2" t="s">
        <v>374</v>
      </c>
      <c r="K29" s="2">
        <v>120.0</v>
      </c>
      <c r="O29" s="2" t="s">
        <v>683</v>
      </c>
      <c r="P29" s="2" t="s">
        <v>548</v>
      </c>
      <c r="Q29" s="2" t="s">
        <v>679</v>
      </c>
    </row>
    <row r="30">
      <c r="A30" s="3">
        <v>44624.44461335648</v>
      </c>
      <c r="B30" s="2"/>
      <c r="C30" s="2" t="s">
        <v>816</v>
      </c>
      <c r="D30" s="2" t="s">
        <v>817</v>
      </c>
      <c r="E30" s="2" t="s">
        <v>818</v>
      </c>
      <c r="F30" s="2" t="s">
        <v>819</v>
      </c>
      <c r="G30" s="2" t="s">
        <v>673</v>
      </c>
      <c r="H30" s="2" t="s">
        <v>374</v>
      </c>
      <c r="K30" s="2" t="s">
        <v>664</v>
      </c>
      <c r="P30" s="2" t="s">
        <v>548</v>
      </c>
      <c r="Q30" s="34" t="s">
        <v>667</v>
      </c>
    </row>
    <row r="31">
      <c r="A31" s="3">
        <v>44624.55784328704</v>
      </c>
      <c r="B31" s="2"/>
      <c r="C31" s="2" t="s">
        <v>820</v>
      </c>
      <c r="D31" s="2" t="s">
        <v>821</v>
      </c>
      <c r="E31" s="2" t="s">
        <v>822</v>
      </c>
      <c r="F31" s="2" t="s">
        <v>823</v>
      </c>
      <c r="G31" s="2" t="s">
        <v>673</v>
      </c>
      <c r="H31" s="2" t="s">
        <v>662</v>
      </c>
      <c r="I31" s="2" t="s">
        <v>824</v>
      </c>
      <c r="J31" s="2" t="s">
        <v>825</v>
      </c>
      <c r="K31" s="2" t="s">
        <v>664</v>
      </c>
      <c r="L31" s="2" t="s">
        <v>665</v>
      </c>
      <c r="M31" s="2" t="s">
        <v>666</v>
      </c>
      <c r="N31" s="2" t="s">
        <v>513</v>
      </c>
      <c r="O31" s="2" t="s">
        <v>683</v>
      </c>
      <c r="P31" s="2" t="s">
        <v>705</v>
      </c>
      <c r="Q31" s="2" t="s">
        <v>679</v>
      </c>
      <c r="R31" s="120" t="s">
        <v>826</v>
      </c>
    </row>
    <row r="32">
      <c r="A32" s="3">
        <v>44625.502292812496</v>
      </c>
      <c r="B32" s="2"/>
      <c r="C32" s="2" t="s">
        <v>827</v>
      </c>
      <c r="D32" s="2" t="s">
        <v>828</v>
      </c>
      <c r="E32" s="2" t="s">
        <v>829</v>
      </c>
      <c r="F32" s="2" t="s">
        <v>830</v>
      </c>
      <c r="G32" s="2" t="s">
        <v>673</v>
      </c>
      <c r="H32" s="2" t="s">
        <v>374</v>
      </c>
      <c r="K32" s="2" t="s">
        <v>831</v>
      </c>
      <c r="O32" s="2" t="s">
        <v>678</v>
      </c>
      <c r="P32" s="2" t="s">
        <v>548</v>
      </c>
      <c r="Q32" s="2" t="s">
        <v>679</v>
      </c>
    </row>
    <row r="33">
      <c r="A33" s="3">
        <v>44627.41813508102</v>
      </c>
      <c r="B33" s="2"/>
      <c r="C33" s="2" t="s">
        <v>832</v>
      </c>
      <c r="D33" s="2" t="s">
        <v>833</v>
      </c>
      <c r="E33" s="2" t="s">
        <v>834</v>
      </c>
      <c r="F33" s="2" t="s">
        <v>835</v>
      </c>
      <c r="G33" s="2" t="s">
        <v>673</v>
      </c>
      <c r="H33" s="2" t="s">
        <v>374</v>
      </c>
      <c r="K33" s="2" t="s">
        <v>664</v>
      </c>
      <c r="O33" s="2" t="s">
        <v>695</v>
      </c>
      <c r="P33" s="2" t="s">
        <v>836</v>
      </c>
      <c r="Q33" s="2" t="s">
        <v>679</v>
      </c>
    </row>
    <row r="34">
      <c r="A34" s="3">
        <v>44627.80021232639</v>
      </c>
      <c r="B34" s="2"/>
      <c r="C34" s="2" t="s">
        <v>837</v>
      </c>
      <c r="D34" s="2" t="s">
        <v>838</v>
      </c>
      <c r="E34" s="2" t="s">
        <v>839</v>
      </c>
      <c r="F34" s="2" t="s">
        <v>840</v>
      </c>
      <c r="G34" s="2" t="s">
        <v>707</v>
      </c>
      <c r="H34" s="2" t="s">
        <v>662</v>
      </c>
      <c r="I34" s="2" t="s">
        <v>841</v>
      </c>
      <c r="J34" s="2" t="s">
        <v>842</v>
      </c>
      <c r="K34" s="2" t="s">
        <v>664</v>
      </c>
      <c r="L34" s="2" t="s">
        <v>691</v>
      </c>
      <c r="M34" s="2" t="s">
        <v>666</v>
      </c>
      <c r="N34" s="2" t="s">
        <v>774</v>
      </c>
      <c r="P34" s="2" t="s">
        <v>548</v>
      </c>
      <c r="Q34" s="34" t="s">
        <v>667</v>
      </c>
      <c r="R34" s="62" t="s">
        <v>843</v>
      </c>
    </row>
    <row r="35">
      <c r="A35" s="3">
        <v>44628.8237614699</v>
      </c>
      <c r="B35" s="2"/>
      <c r="C35" s="2" t="s">
        <v>844</v>
      </c>
      <c r="D35" s="2" t="s">
        <v>845</v>
      </c>
      <c r="E35" s="2" t="s">
        <v>846</v>
      </c>
      <c r="F35" s="2" t="s">
        <v>847</v>
      </c>
      <c r="G35" s="2" t="s">
        <v>707</v>
      </c>
      <c r="H35" s="2" t="s">
        <v>662</v>
      </c>
      <c r="I35" s="2" t="s">
        <v>848</v>
      </c>
      <c r="J35" s="2" t="s">
        <v>849</v>
      </c>
      <c r="K35" s="2" t="s">
        <v>664</v>
      </c>
      <c r="L35" s="2" t="s">
        <v>691</v>
      </c>
      <c r="M35" s="2" t="s">
        <v>666</v>
      </c>
      <c r="N35" s="2" t="s">
        <v>513</v>
      </c>
      <c r="O35" s="2" t="s">
        <v>683</v>
      </c>
      <c r="P35" s="2" t="s">
        <v>548</v>
      </c>
      <c r="Q35" s="2" t="s">
        <v>679</v>
      </c>
      <c r="R35" s="120" t="s">
        <v>850</v>
      </c>
    </row>
    <row r="36">
      <c r="A36" s="3">
        <v>44630.853090613426</v>
      </c>
      <c r="B36" s="2"/>
      <c r="C36" s="2" t="s">
        <v>851</v>
      </c>
      <c r="D36" s="2" t="s">
        <v>14</v>
      </c>
      <c r="E36" s="2" t="s">
        <v>852</v>
      </c>
      <c r="F36" s="2" t="s">
        <v>853</v>
      </c>
      <c r="G36" s="2" t="s">
        <v>673</v>
      </c>
      <c r="H36" s="2" t="s">
        <v>374</v>
      </c>
      <c r="K36" s="2" t="s">
        <v>664</v>
      </c>
      <c r="O36" s="2" t="s">
        <v>678</v>
      </c>
      <c r="P36" s="2" t="s">
        <v>548</v>
      </c>
      <c r="Q36" s="2" t="s">
        <v>679</v>
      </c>
    </row>
    <row r="37">
      <c r="A37" s="3">
        <v>44631.37928596065</v>
      </c>
      <c r="B37" s="2"/>
      <c r="C37" s="2" t="s">
        <v>854</v>
      </c>
      <c r="D37" s="2" t="s">
        <v>855</v>
      </c>
      <c r="E37" s="2" t="s">
        <v>856</v>
      </c>
      <c r="F37" s="2" t="s">
        <v>857</v>
      </c>
      <c r="G37" s="2" t="s">
        <v>673</v>
      </c>
      <c r="H37" s="2" t="s">
        <v>374</v>
      </c>
      <c r="K37" s="2" t="s">
        <v>858</v>
      </c>
      <c r="O37" s="2" t="s">
        <v>683</v>
      </c>
      <c r="P37" s="2" t="s">
        <v>836</v>
      </c>
      <c r="Q37" s="2" t="s">
        <v>679</v>
      </c>
    </row>
    <row r="38">
      <c r="A38" s="3">
        <v>44631.49980935185</v>
      </c>
      <c r="B38" s="2"/>
      <c r="C38" s="2" t="s">
        <v>859</v>
      </c>
      <c r="D38" s="2" t="s">
        <v>860</v>
      </c>
      <c r="E38" s="2" t="s">
        <v>861</v>
      </c>
      <c r="F38" s="2" t="s">
        <v>862</v>
      </c>
      <c r="G38" s="2" t="s">
        <v>673</v>
      </c>
      <c r="H38" s="2" t="s">
        <v>374</v>
      </c>
      <c r="K38" s="2" t="s">
        <v>664</v>
      </c>
      <c r="O38" s="2" t="s">
        <v>683</v>
      </c>
      <c r="P38" s="2" t="s">
        <v>548</v>
      </c>
      <c r="Q38" s="2" t="s">
        <v>679</v>
      </c>
    </row>
    <row r="39">
      <c r="A39" s="3">
        <v>44631.62037048611</v>
      </c>
      <c r="B39" s="2"/>
      <c r="C39" s="2" t="s">
        <v>863</v>
      </c>
      <c r="D39" s="2" t="s">
        <v>864</v>
      </c>
      <c r="E39" s="2" t="s">
        <v>865</v>
      </c>
      <c r="F39" s="2" t="s">
        <v>866</v>
      </c>
      <c r="G39" s="2" t="s">
        <v>673</v>
      </c>
      <c r="H39" s="2" t="s">
        <v>374</v>
      </c>
      <c r="K39" s="2" t="s">
        <v>664</v>
      </c>
      <c r="O39" s="2" t="s">
        <v>683</v>
      </c>
      <c r="P39" s="2" t="s">
        <v>548</v>
      </c>
      <c r="Q39" s="2" t="s">
        <v>679</v>
      </c>
    </row>
    <row r="40">
      <c r="A40" s="3">
        <v>44632.03355792824</v>
      </c>
      <c r="B40" s="2"/>
      <c r="C40" s="2" t="s">
        <v>867</v>
      </c>
      <c r="D40" s="2" t="s">
        <v>868</v>
      </c>
      <c r="E40" s="2" t="s">
        <v>869</v>
      </c>
      <c r="F40" s="2" t="s">
        <v>870</v>
      </c>
      <c r="G40" s="2" t="s">
        <v>673</v>
      </c>
      <c r="H40" s="2" t="s">
        <v>374</v>
      </c>
      <c r="K40" s="2">
        <v>1000.0</v>
      </c>
      <c r="O40" s="2" t="s">
        <v>695</v>
      </c>
      <c r="P40" s="2" t="s">
        <v>548</v>
      </c>
      <c r="Q40" s="2" t="s">
        <v>679</v>
      </c>
    </row>
    <row r="41">
      <c r="A41" s="3">
        <v>44633.73288805556</v>
      </c>
      <c r="B41" s="2"/>
      <c r="C41" s="2" t="s">
        <v>871</v>
      </c>
      <c r="D41" s="2" t="s">
        <v>872</v>
      </c>
      <c r="E41" s="2" t="s">
        <v>873</v>
      </c>
      <c r="F41" s="2" t="s">
        <v>874</v>
      </c>
      <c r="G41" s="2" t="s">
        <v>673</v>
      </c>
      <c r="H41" s="2" t="s">
        <v>662</v>
      </c>
      <c r="I41" s="2" t="s">
        <v>875</v>
      </c>
      <c r="K41" s="2" t="s">
        <v>876</v>
      </c>
      <c r="L41" s="2" t="s">
        <v>691</v>
      </c>
      <c r="M41" s="2" t="s">
        <v>666</v>
      </c>
      <c r="N41" s="2" t="s">
        <v>513</v>
      </c>
      <c r="O41" s="2" t="s">
        <v>678</v>
      </c>
      <c r="P41" s="2" t="s">
        <v>705</v>
      </c>
      <c r="Q41" s="2" t="s">
        <v>679</v>
      </c>
    </row>
    <row r="42">
      <c r="A42" s="121">
        <v>44635.59294642361</v>
      </c>
      <c r="B42" s="122"/>
      <c r="C42" s="122" t="s">
        <v>877</v>
      </c>
      <c r="D42" s="122" t="s">
        <v>397</v>
      </c>
      <c r="E42" s="122" t="s">
        <v>398</v>
      </c>
      <c r="F42" s="122" t="s">
        <v>372</v>
      </c>
      <c r="G42" s="122" t="s">
        <v>707</v>
      </c>
      <c r="H42" s="122" t="s">
        <v>374</v>
      </c>
      <c r="I42" s="123"/>
      <c r="J42" s="123"/>
      <c r="K42" s="122" t="s">
        <v>664</v>
      </c>
      <c r="L42" s="123"/>
      <c r="M42" s="123"/>
      <c r="N42" s="123"/>
      <c r="O42" s="123"/>
      <c r="P42" s="122" t="s">
        <v>548</v>
      </c>
      <c r="Q42" s="124" t="s">
        <v>667</v>
      </c>
      <c r="R42" s="123"/>
      <c r="S42" s="123"/>
      <c r="T42" s="123"/>
      <c r="U42" s="123"/>
      <c r="V42" s="123"/>
      <c r="W42" s="123"/>
      <c r="X42" s="123"/>
      <c r="Y42" s="123"/>
      <c r="Z42" s="123"/>
      <c r="AA42" s="123"/>
      <c r="AB42" s="123"/>
      <c r="AC42" s="123"/>
      <c r="AD42" s="123"/>
    </row>
    <row r="43">
      <c r="A43" s="121">
        <v>44635.59669851852</v>
      </c>
      <c r="B43" s="122"/>
      <c r="C43" s="122" t="s">
        <v>411</v>
      </c>
      <c r="D43" s="122" t="s">
        <v>409</v>
      </c>
      <c r="E43" s="122" t="s">
        <v>410</v>
      </c>
      <c r="F43" s="122" t="s">
        <v>372</v>
      </c>
      <c r="G43" s="122" t="s">
        <v>673</v>
      </c>
      <c r="H43" s="122" t="s">
        <v>662</v>
      </c>
      <c r="I43" s="122" t="s">
        <v>878</v>
      </c>
      <c r="J43" s="122" t="s">
        <v>879</v>
      </c>
      <c r="K43" s="122" t="s">
        <v>664</v>
      </c>
      <c r="L43" s="122" t="s">
        <v>691</v>
      </c>
      <c r="M43" s="122" t="s">
        <v>676</v>
      </c>
      <c r="N43" s="122" t="s">
        <v>513</v>
      </c>
      <c r="O43" s="123"/>
      <c r="P43" s="122" t="s">
        <v>548</v>
      </c>
      <c r="Q43" s="124" t="s">
        <v>667</v>
      </c>
      <c r="R43" s="122" t="s">
        <v>185</v>
      </c>
      <c r="S43" s="123"/>
      <c r="T43" s="123"/>
      <c r="U43" s="123"/>
      <c r="V43" s="123"/>
      <c r="W43" s="123"/>
      <c r="X43" s="123"/>
      <c r="Y43" s="123"/>
      <c r="Z43" s="123"/>
      <c r="AA43" s="123"/>
      <c r="AB43" s="123"/>
      <c r="AC43" s="123"/>
      <c r="AD43" s="123"/>
    </row>
    <row r="44">
      <c r="A44" s="121">
        <v>44636.65499547454</v>
      </c>
      <c r="B44" s="122"/>
      <c r="C44" s="122" t="s">
        <v>880</v>
      </c>
      <c r="D44" s="122" t="s">
        <v>438</v>
      </c>
      <c r="E44" s="122" t="s">
        <v>371</v>
      </c>
      <c r="F44" s="122" t="s">
        <v>372</v>
      </c>
      <c r="G44" s="122" t="s">
        <v>673</v>
      </c>
      <c r="H44" s="122" t="s">
        <v>374</v>
      </c>
      <c r="I44" s="123"/>
      <c r="J44" s="123"/>
      <c r="K44" s="122" t="s">
        <v>664</v>
      </c>
      <c r="L44" s="123"/>
      <c r="M44" s="123"/>
      <c r="N44" s="123"/>
      <c r="O44" s="123"/>
      <c r="P44" s="122" t="s">
        <v>548</v>
      </c>
      <c r="Q44" s="124" t="s">
        <v>667</v>
      </c>
      <c r="R44" s="123"/>
      <c r="S44" s="123"/>
      <c r="T44" s="123"/>
      <c r="U44" s="123"/>
      <c r="V44" s="123"/>
      <c r="W44" s="123"/>
      <c r="X44" s="123"/>
      <c r="Y44" s="123"/>
      <c r="Z44" s="123"/>
      <c r="AA44" s="123"/>
      <c r="AB44" s="123"/>
      <c r="AC44" s="123"/>
      <c r="AD44" s="123"/>
    </row>
    <row r="45">
      <c r="A45" s="3">
        <v>44640.952979027774</v>
      </c>
      <c r="B45" s="2"/>
      <c r="C45" s="2" t="s">
        <v>881</v>
      </c>
      <c r="D45" s="2" t="s">
        <v>882</v>
      </c>
      <c r="E45" s="2" t="s">
        <v>883</v>
      </c>
      <c r="F45" s="2" t="s">
        <v>283</v>
      </c>
      <c r="G45" s="2" t="s">
        <v>707</v>
      </c>
      <c r="H45" s="2" t="s">
        <v>374</v>
      </c>
      <c r="K45" s="2" t="s">
        <v>664</v>
      </c>
      <c r="P45" s="2" t="s">
        <v>548</v>
      </c>
      <c r="Q45" s="34" t="s">
        <v>667</v>
      </c>
    </row>
    <row r="46">
      <c r="A46" s="3">
        <v>44641.42432712963</v>
      </c>
      <c r="B46" s="2"/>
      <c r="C46" s="2" t="s">
        <v>884</v>
      </c>
      <c r="D46" s="2" t="s">
        <v>885</v>
      </c>
      <c r="E46" s="2" t="s">
        <v>886</v>
      </c>
      <c r="F46" s="2" t="s">
        <v>887</v>
      </c>
      <c r="G46" s="2" t="s">
        <v>673</v>
      </c>
      <c r="H46" s="2" t="s">
        <v>374</v>
      </c>
      <c r="K46" s="2" t="s">
        <v>664</v>
      </c>
      <c r="P46" s="2" t="s">
        <v>548</v>
      </c>
      <c r="Q46" s="34" t="s">
        <v>667</v>
      </c>
    </row>
    <row r="47">
      <c r="A47" s="125">
        <v>44642.64336991898</v>
      </c>
      <c r="B47" s="75"/>
      <c r="C47" s="75" t="s">
        <v>888</v>
      </c>
      <c r="D47" s="75" t="s">
        <v>889</v>
      </c>
      <c r="E47" s="75" t="s">
        <v>890</v>
      </c>
      <c r="F47" s="75" t="s">
        <v>891</v>
      </c>
      <c r="G47" s="75" t="s">
        <v>707</v>
      </c>
      <c r="H47" s="75" t="s">
        <v>374</v>
      </c>
      <c r="I47" s="126"/>
      <c r="J47" s="126"/>
      <c r="K47" s="75" t="s">
        <v>664</v>
      </c>
      <c r="L47" s="126"/>
      <c r="M47" s="126"/>
      <c r="N47" s="126"/>
      <c r="O47" s="75" t="s">
        <v>695</v>
      </c>
      <c r="P47" s="75" t="s">
        <v>548</v>
      </c>
      <c r="Q47" s="75" t="s">
        <v>679</v>
      </c>
      <c r="R47" s="126"/>
      <c r="S47" s="126"/>
      <c r="T47" s="126"/>
      <c r="U47" s="126"/>
      <c r="V47" s="126"/>
      <c r="W47" s="126"/>
      <c r="X47" s="126"/>
      <c r="Y47" s="126"/>
      <c r="Z47" s="126"/>
      <c r="AA47" s="126"/>
      <c r="AB47" s="126"/>
      <c r="AC47" s="126"/>
      <c r="AD47" s="126"/>
    </row>
    <row r="48">
      <c r="A48" s="3">
        <v>44642.87457459491</v>
      </c>
      <c r="B48" s="2"/>
      <c r="C48" s="2" t="s">
        <v>892</v>
      </c>
      <c r="D48" s="2" t="s">
        <v>893</v>
      </c>
      <c r="E48" s="2" t="s">
        <v>894</v>
      </c>
      <c r="F48" s="2" t="s">
        <v>895</v>
      </c>
      <c r="G48" s="2" t="s">
        <v>673</v>
      </c>
      <c r="H48" s="2" t="s">
        <v>374</v>
      </c>
      <c r="K48" s="2">
        <v>1000.0</v>
      </c>
      <c r="O48" s="2" t="s">
        <v>695</v>
      </c>
      <c r="P48" s="2" t="s">
        <v>548</v>
      </c>
      <c r="Q48" s="2" t="s">
        <v>679</v>
      </c>
    </row>
    <row r="49">
      <c r="A49" s="127">
        <v>44644.55050091435</v>
      </c>
      <c r="B49" s="128"/>
      <c r="C49" s="128" t="s">
        <v>393</v>
      </c>
      <c r="D49" s="128" t="s">
        <v>392</v>
      </c>
      <c r="E49" s="128" t="s">
        <v>391</v>
      </c>
      <c r="F49" s="128" t="s">
        <v>372</v>
      </c>
      <c r="G49" s="128" t="s">
        <v>673</v>
      </c>
      <c r="H49" s="128" t="s">
        <v>374</v>
      </c>
      <c r="I49" s="129"/>
      <c r="J49" s="129"/>
      <c r="K49" s="128" t="s">
        <v>664</v>
      </c>
      <c r="L49" s="129"/>
      <c r="M49" s="129"/>
      <c r="N49" s="129"/>
      <c r="O49" s="129"/>
      <c r="P49" s="128" t="s">
        <v>548</v>
      </c>
      <c r="Q49" s="128" t="s">
        <v>667</v>
      </c>
      <c r="R49" s="129"/>
      <c r="S49" s="129"/>
      <c r="T49" s="129"/>
      <c r="U49" s="129"/>
      <c r="V49" s="129"/>
      <c r="W49" s="129"/>
      <c r="X49" s="129"/>
      <c r="Y49" s="129"/>
      <c r="Z49" s="129"/>
      <c r="AA49" s="129"/>
      <c r="AB49" s="129"/>
      <c r="AC49" s="129"/>
      <c r="AD49" s="129"/>
    </row>
    <row r="50">
      <c r="A50" s="3">
        <v>44647.91610239583</v>
      </c>
      <c r="B50" s="2"/>
      <c r="C50" s="2" t="s">
        <v>896</v>
      </c>
      <c r="D50" s="2" t="s">
        <v>897</v>
      </c>
      <c r="E50" s="2" t="s">
        <v>898</v>
      </c>
      <c r="F50" s="2" t="s">
        <v>899</v>
      </c>
      <c r="G50" s="2" t="s">
        <v>689</v>
      </c>
      <c r="H50" s="2" t="s">
        <v>374</v>
      </c>
      <c r="K50" s="2" t="s">
        <v>900</v>
      </c>
      <c r="O50" s="2" t="s">
        <v>678</v>
      </c>
      <c r="P50" s="2" t="s">
        <v>705</v>
      </c>
      <c r="Q50" s="2" t="s">
        <v>679</v>
      </c>
    </row>
    <row r="51">
      <c r="A51" s="3">
        <v>44648.64415921296</v>
      </c>
      <c r="B51" s="2"/>
      <c r="C51" s="2" t="s">
        <v>901</v>
      </c>
      <c r="D51" s="2" t="s">
        <v>902</v>
      </c>
      <c r="E51" s="2" t="s">
        <v>903</v>
      </c>
      <c r="F51" s="2" t="s">
        <v>904</v>
      </c>
      <c r="G51" s="2" t="s">
        <v>673</v>
      </c>
      <c r="H51" s="2" t="s">
        <v>374</v>
      </c>
      <c r="K51" s="2" t="s">
        <v>905</v>
      </c>
      <c r="O51" s="2" t="s">
        <v>678</v>
      </c>
      <c r="P51" s="2" t="s">
        <v>836</v>
      </c>
      <c r="Q51" s="2" t="s">
        <v>679</v>
      </c>
    </row>
    <row r="52">
      <c r="A52" s="3">
        <v>44649.406518344906</v>
      </c>
      <c r="B52" s="2"/>
      <c r="C52" s="2" t="s">
        <v>906</v>
      </c>
      <c r="D52" s="2" t="s">
        <v>397</v>
      </c>
      <c r="E52" s="2" t="s">
        <v>907</v>
      </c>
      <c r="F52" s="2" t="s">
        <v>908</v>
      </c>
      <c r="G52" s="2" t="s">
        <v>689</v>
      </c>
      <c r="H52" s="2" t="s">
        <v>374</v>
      </c>
      <c r="K52" s="2" t="s">
        <v>664</v>
      </c>
      <c r="P52" s="2" t="s">
        <v>548</v>
      </c>
      <c r="Q52" s="2" t="s">
        <v>667</v>
      </c>
    </row>
    <row r="53">
      <c r="A53" s="130">
        <v>44650.41081321759</v>
      </c>
      <c r="B53" s="131"/>
      <c r="C53" s="131" t="s">
        <v>909</v>
      </c>
      <c r="D53" s="131" t="s">
        <v>910</v>
      </c>
      <c r="E53" s="131" t="s">
        <v>911</v>
      </c>
      <c r="F53" s="131" t="s">
        <v>383</v>
      </c>
      <c r="G53" s="131" t="s">
        <v>707</v>
      </c>
      <c r="H53" s="131" t="s">
        <v>662</v>
      </c>
      <c r="I53" s="131" t="s">
        <v>912</v>
      </c>
      <c r="J53" s="131" t="s">
        <v>913</v>
      </c>
      <c r="K53" s="131" t="s">
        <v>664</v>
      </c>
      <c r="L53" s="131" t="s">
        <v>665</v>
      </c>
      <c r="M53" s="131" t="s">
        <v>676</v>
      </c>
      <c r="N53" s="131" t="s">
        <v>513</v>
      </c>
      <c r="O53" s="132"/>
      <c r="P53" s="131" t="s">
        <v>548</v>
      </c>
      <c r="Q53" s="131" t="s">
        <v>667</v>
      </c>
      <c r="R53" s="133" t="s">
        <v>914</v>
      </c>
      <c r="S53" s="132"/>
      <c r="T53" s="132"/>
      <c r="U53" s="132"/>
      <c r="V53" s="132"/>
      <c r="W53" s="132"/>
      <c r="X53" s="132"/>
      <c r="Y53" s="132"/>
      <c r="Z53" s="132"/>
      <c r="AA53" s="132"/>
      <c r="AB53" s="132"/>
      <c r="AC53" s="132"/>
      <c r="AD53" s="132"/>
    </row>
    <row r="54">
      <c r="A54" s="3">
        <v>44650.430569965276</v>
      </c>
      <c r="B54" s="2"/>
      <c r="C54" s="2" t="s">
        <v>915</v>
      </c>
      <c r="D54" s="2" t="s">
        <v>916</v>
      </c>
      <c r="E54" s="2" t="s">
        <v>917</v>
      </c>
      <c r="F54" s="2" t="s">
        <v>918</v>
      </c>
      <c r="G54" s="2" t="s">
        <v>707</v>
      </c>
      <c r="H54" s="2" t="s">
        <v>374</v>
      </c>
      <c r="K54" s="2" t="s">
        <v>664</v>
      </c>
      <c r="O54" s="2" t="s">
        <v>683</v>
      </c>
      <c r="P54" s="2" t="s">
        <v>548</v>
      </c>
      <c r="Q54" s="2" t="s">
        <v>679</v>
      </c>
    </row>
    <row r="55">
      <c r="A55" s="3">
        <v>44650.43814894676</v>
      </c>
      <c r="B55" s="2"/>
      <c r="C55" s="2" t="s">
        <v>919</v>
      </c>
      <c r="D55" s="2" t="s">
        <v>920</v>
      </c>
      <c r="E55" s="2" t="s">
        <v>921</v>
      </c>
      <c r="F55" s="2" t="s">
        <v>922</v>
      </c>
      <c r="G55" s="2" t="s">
        <v>707</v>
      </c>
      <c r="H55" s="2" t="s">
        <v>374</v>
      </c>
      <c r="K55" s="2" t="s">
        <v>923</v>
      </c>
      <c r="P55" s="2" t="s">
        <v>548</v>
      </c>
      <c r="Q55" s="2" t="s">
        <v>667</v>
      </c>
    </row>
    <row r="56">
      <c r="A56" s="3">
        <v>44650.4488366088</v>
      </c>
      <c r="B56" s="2"/>
      <c r="C56" s="2" t="s">
        <v>924</v>
      </c>
      <c r="D56" s="2" t="s">
        <v>925</v>
      </c>
      <c r="E56" s="2" t="s">
        <v>926</v>
      </c>
      <c r="F56" s="2" t="s">
        <v>927</v>
      </c>
      <c r="G56" s="2" t="s">
        <v>673</v>
      </c>
      <c r="H56" s="2" t="s">
        <v>374</v>
      </c>
      <c r="K56" s="2" t="s">
        <v>664</v>
      </c>
      <c r="O56" s="2" t="s">
        <v>683</v>
      </c>
      <c r="P56" s="2" t="s">
        <v>548</v>
      </c>
      <c r="Q56" s="2" t="s">
        <v>679</v>
      </c>
    </row>
    <row r="57">
      <c r="A57" s="3">
        <v>44650.49660594907</v>
      </c>
      <c r="B57" s="2"/>
      <c r="C57" s="2" t="s">
        <v>928</v>
      </c>
      <c r="D57" s="2" t="s">
        <v>929</v>
      </c>
      <c r="E57" s="2" t="s">
        <v>930</v>
      </c>
      <c r="F57" s="2" t="s">
        <v>931</v>
      </c>
      <c r="G57" s="2" t="s">
        <v>673</v>
      </c>
      <c r="H57" s="2" t="s">
        <v>662</v>
      </c>
      <c r="I57" s="2" t="s">
        <v>932</v>
      </c>
      <c r="J57" s="2" t="s">
        <v>933</v>
      </c>
      <c r="K57" s="2" t="s">
        <v>664</v>
      </c>
      <c r="L57" s="2" t="s">
        <v>691</v>
      </c>
      <c r="M57" s="2" t="s">
        <v>714</v>
      </c>
      <c r="N57" s="2" t="s">
        <v>677</v>
      </c>
      <c r="P57" s="2" t="s">
        <v>836</v>
      </c>
      <c r="Q57" s="2" t="s">
        <v>667</v>
      </c>
    </row>
    <row r="58">
      <c r="A58" s="130">
        <v>44650.5397287963</v>
      </c>
      <c r="B58" s="131"/>
      <c r="C58" s="131" t="s">
        <v>378</v>
      </c>
      <c r="D58" s="131" t="s">
        <v>375</v>
      </c>
      <c r="E58" s="131" t="s">
        <v>376</v>
      </c>
      <c r="F58" s="131" t="s">
        <v>383</v>
      </c>
      <c r="G58" s="131" t="s">
        <v>673</v>
      </c>
      <c r="H58" s="131" t="s">
        <v>662</v>
      </c>
      <c r="I58" s="131" t="s">
        <v>934</v>
      </c>
      <c r="J58" s="131" t="s">
        <v>935</v>
      </c>
      <c r="K58" s="131" t="s">
        <v>936</v>
      </c>
      <c r="L58" s="131" t="s">
        <v>665</v>
      </c>
      <c r="M58" s="131" t="s">
        <v>676</v>
      </c>
      <c r="N58" s="131" t="s">
        <v>513</v>
      </c>
      <c r="O58" s="132"/>
      <c r="P58" s="131" t="s">
        <v>548</v>
      </c>
      <c r="Q58" s="131" t="s">
        <v>667</v>
      </c>
      <c r="R58" s="133" t="s">
        <v>937</v>
      </c>
      <c r="S58" s="132"/>
      <c r="T58" s="132"/>
      <c r="U58" s="132"/>
      <c r="V58" s="132"/>
      <c r="W58" s="132"/>
      <c r="X58" s="132"/>
      <c r="Y58" s="132"/>
      <c r="Z58" s="132"/>
      <c r="AA58" s="132"/>
      <c r="AB58" s="132"/>
      <c r="AC58" s="132"/>
      <c r="AD58" s="132"/>
    </row>
    <row r="59">
      <c r="A59" s="3">
        <v>44650.62010342593</v>
      </c>
      <c r="B59" s="2"/>
      <c r="C59" s="2" t="s">
        <v>405</v>
      </c>
      <c r="D59" s="2" t="s">
        <v>403</v>
      </c>
      <c r="E59" s="2" t="s">
        <v>404</v>
      </c>
      <c r="F59" s="2" t="s">
        <v>372</v>
      </c>
      <c r="G59" s="2" t="s">
        <v>673</v>
      </c>
      <c r="H59" s="2" t="s">
        <v>374</v>
      </c>
      <c r="K59" s="2" t="s">
        <v>664</v>
      </c>
      <c r="P59" s="2" t="s">
        <v>548</v>
      </c>
      <c r="Q59" s="2" t="s">
        <v>667</v>
      </c>
    </row>
    <row r="60">
      <c r="A60" s="3">
        <v>44650.642680694444</v>
      </c>
      <c r="B60" s="2"/>
      <c r="C60" s="2" t="s">
        <v>938</v>
      </c>
      <c r="D60" s="2" t="s">
        <v>939</v>
      </c>
      <c r="E60" s="2" t="s">
        <v>940</v>
      </c>
      <c r="F60" s="2" t="s">
        <v>941</v>
      </c>
      <c r="G60" s="2" t="s">
        <v>673</v>
      </c>
      <c r="H60" s="2" t="s">
        <v>374</v>
      </c>
      <c r="K60" s="2">
        <v>400.0</v>
      </c>
      <c r="O60" s="2" t="s">
        <v>683</v>
      </c>
      <c r="P60" s="2" t="s">
        <v>548</v>
      </c>
      <c r="Q60" s="2" t="s">
        <v>679</v>
      </c>
    </row>
    <row r="61">
      <c r="A61" s="3">
        <v>44650.67884238426</v>
      </c>
      <c r="B61" s="2"/>
      <c r="C61" s="2" t="s">
        <v>942</v>
      </c>
      <c r="D61" s="2" t="s">
        <v>943</v>
      </c>
      <c r="E61" s="2" t="s">
        <v>944</v>
      </c>
      <c r="F61" s="2" t="s">
        <v>945</v>
      </c>
      <c r="G61" s="2" t="s">
        <v>707</v>
      </c>
      <c r="H61" s="2" t="s">
        <v>662</v>
      </c>
      <c r="I61" s="2" t="s">
        <v>946</v>
      </c>
      <c r="J61" s="2" t="s">
        <v>947</v>
      </c>
      <c r="K61" s="2" t="s">
        <v>664</v>
      </c>
      <c r="L61" s="2" t="s">
        <v>691</v>
      </c>
      <c r="M61" s="2" t="s">
        <v>666</v>
      </c>
      <c r="N61" s="2" t="s">
        <v>513</v>
      </c>
      <c r="P61" s="2" t="s">
        <v>548</v>
      </c>
      <c r="Q61" s="2" t="s">
        <v>667</v>
      </c>
    </row>
    <row r="62">
      <c r="A62" s="3">
        <v>44650.84705108796</v>
      </c>
      <c r="B62" s="2"/>
      <c r="C62" s="2" t="s">
        <v>948</v>
      </c>
      <c r="D62" s="2" t="s">
        <v>949</v>
      </c>
      <c r="E62" s="2" t="s">
        <v>950</v>
      </c>
      <c r="F62" s="2" t="s">
        <v>951</v>
      </c>
      <c r="G62" s="2" t="s">
        <v>673</v>
      </c>
      <c r="H62" s="2" t="s">
        <v>374</v>
      </c>
      <c r="K62" s="2" t="s">
        <v>664</v>
      </c>
      <c r="O62" s="2" t="s">
        <v>678</v>
      </c>
      <c r="P62" s="2" t="s">
        <v>836</v>
      </c>
      <c r="Q62" s="2" t="s">
        <v>679</v>
      </c>
    </row>
    <row r="63">
      <c r="A63" s="3">
        <v>44651.075939375005</v>
      </c>
      <c r="B63" s="2"/>
      <c r="C63" s="2" t="s">
        <v>952</v>
      </c>
      <c r="D63" s="2" t="s">
        <v>953</v>
      </c>
      <c r="E63" s="2" t="s">
        <v>954</v>
      </c>
      <c r="F63" s="2" t="s">
        <v>955</v>
      </c>
      <c r="G63" s="2" t="s">
        <v>689</v>
      </c>
      <c r="H63" s="2" t="s">
        <v>374</v>
      </c>
      <c r="K63" s="2" t="s">
        <v>664</v>
      </c>
      <c r="O63" s="2" t="s">
        <v>683</v>
      </c>
      <c r="P63" s="2" t="s">
        <v>836</v>
      </c>
      <c r="Q63" s="2" t="s">
        <v>679</v>
      </c>
    </row>
    <row r="64">
      <c r="A64" s="3">
        <v>44651.61971623843</v>
      </c>
      <c r="B64" s="2"/>
      <c r="C64" s="2" t="s">
        <v>956</v>
      </c>
      <c r="D64" s="2" t="s">
        <v>957</v>
      </c>
      <c r="E64" s="2" t="s">
        <v>958</v>
      </c>
      <c r="F64" s="2" t="s">
        <v>739</v>
      </c>
      <c r="G64" s="2" t="s">
        <v>661</v>
      </c>
      <c r="H64" s="2" t="s">
        <v>374</v>
      </c>
      <c r="K64" s="2" t="s">
        <v>664</v>
      </c>
      <c r="O64" s="2" t="s">
        <v>678</v>
      </c>
      <c r="P64" s="2" t="s">
        <v>548</v>
      </c>
      <c r="Q64" s="2" t="s">
        <v>679</v>
      </c>
    </row>
    <row r="65">
      <c r="A65" s="3">
        <v>44651.648976956014</v>
      </c>
      <c r="B65" s="2"/>
      <c r="C65" s="2" t="s">
        <v>959</v>
      </c>
      <c r="D65" s="2" t="s">
        <v>960</v>
      </c>
      <c r="E65" s="2" t="s">
        <v>961</v>
      </c>
      <c r="F65" s="2" t="s">
        <v>962</v>
      </c>
      <c r="G65" s="2" t="s">
        <v>707</v>
      </c>
      <c r="H65" s="2" t="s">
        <v>374</v>
      </c>
      <c r="K65" s="2" t="s">
        <v>664</v>
      </c>
      <c r="O65" s="2" t="s">
        <v>683</v>
      </c>
      <c r="P65" s="2" t="s">
        <v>836</v>
      </c>
      <c r="Q65" s="2" t="s">
        <v>679</v>
      </c>
    </row>
    <row r="66">
      <c r="A66" s="3">
        <v>44651.67829793981</v>
      </c>
      <c r="B66" s="2"/>
      <c r="C66" s="2" t="s">
        <v>963</v>
      </c>
      <c r="D66" s="2" t="s">
        <v>964</v>
      </c>
      <c r="E66" s="2" t="s">
        <v>965</v>
      </c>
      <c r="F66" s="2" t="s">
        <v>966</v>
      </c>
      <c r="G66" s="2" t="s">
        <v>673</v>
      </c>
      <c r="H66" s="2" t="s">
        <v>662</v>
      </c>
      <c r="I66" s="2" t="s">
        <v>967</v>
      </c>
      <c r="J66" s="2" t="s">
        <v>968</v>
      </c>
      <c r="K66" s="2" t="s">
        <v>664</v>
      </c>
      <c r="L66" s="2" t="s">
        <v>691</v>
      </c>
      <c r="M66" s="2" t="s">
        <v>666</v>
      </c>
      <c r="N66" s="2" t="s">
        <v>513</v>
      </c>
      <c r="O66" s="2" t="s">
        <v>695</v>
      </c>
      <c r="P66" s="2" t="s">
        <v>548</v>
      </c>
      <c r="Q66" s="2" t="s">
        <v>679</v>
      </c>
    </row>
    <row r="67">
      <c r="A67" s="3">
        <v>44651.85629913195</v>
      </c>
      <c r="B67" s="2"/>
      <c r="C67" s="2" t="s">
        <v>382</v>
      </c>
      <c r="D67" s="2" t="s">
        <v>188</v>
      </c>
      <c r="E67" s="2" t="s">
        <v>189</v>
      </c>
      <c r="F67" s="2" t="s">
        <v>372</v>
      </c>
      <c r="G67" s="2" t="s">
        <v>707</v>
      </c>
      <c r="H67" s="2" t="s">
        <v>662</v>
      </c>
      <c r="I67" s="2" t="s">
        <v>190</v>
      </c>
      <c r="J67" s="2" t="s">
        <v>969</v>
      </c>
      <c r="K67" s="2" t="s">
        <v>664</v>
      </c>
      <c r="L67" s="2" t="s">
        <v>665</v>
      </c>
      <c r="M67" s="2" t="s">
        <v>714</v>
      </c>
      <c r="N67" s="2" t="s">
        <v>520</v>
      </c>
      <c r="P67" s="2" t="s">
        <v>548</v>
      </c>
      <c r="Q67" s="2" t="s">
        <v>667</v>
      </c>
      <c r="R67" s="62" t="s">
        <v>970</v>
      </c>
    </row>
    <row r="68">
      <c r="A68" s="3">
        <v>44651.9973053125</v>
      </c>
      <c r="B68" s="2"/>
      <c r="C68" s="2" t="s">
        <v>381</v>
      </c>
      <c r="D68" s="2" t="s">
        <v>379</v>
      </c>
      <c r="E68" s="2" t="s">
        <v>380</v>
      </c>
      <c r="F68" s="2" t="s">
        <v>971</v>
      </c>
      <c r="G68" s="2" t="s">
        <v>673</v>
      </c>
      <c r="H68" s="2" t="s">
        <v>662</v>
      </c>
      <c r="I68" s="2" t="s">
        <v>972</v>
      </c>
      <c r="J68" s="2" t="s">
        <v>973</v>
      </c>
      <c r="K68" s="2" t="s">
        <v>664</v>
      </c>
      <c r="L68" s="2" t="s">
        <v>665</v>
      </c>
      <c r="M68" s="2" t="s">
        <v>666</v>
      </c>
      <c r="N68" s="2" t="s">
        <v>513</v>
      </c>
      <c r="P68" s="2" t="s">
        <v>548</v>
      </c>
      <c r="Q68" s="2" t="s">
        <v>667</v>
      </c>
    </row>
    <row r="69">
      <c r="A69" s="3">
        <v>44656.43446157407</v>
      </c>
      <c r="B69" s="2"/>
      <c r="C69" s="2" t="s">
        <v>974</v>
      </c>
      <c r="D69" s="2" t="s">
        <v>975</v>
      </c>
      <c r="E69" s="2" t="s">
        <v>976</v>
      </c>
      <c r="F69" s="2" t="s">
        <v>977</v>
      </c>
      <c r="G69" s="2" t="s">
        <v>673</v>
      </c>
      <c r="H69" s="2" t="s">
        <v>662</v>
      </c>
      <c r="I69" s="2" t="s">
        <v>978</v>
      </c>
      <c r="J69" s="2" t="s">
        <v>979</v>
      </c>
      <c r="K69" s="2" t="s">
        <v>664</v>
      </c>
      <c r="L69" s="2" t="s">
        <v>691</v>
      </c>
      <c r="M69" s="2" t="s">
        <v>666</v>
      </c>
      <c r="N69" s="2" t="s">
        <v>513</v>
      </c>
      <c r="O69" s="2" t="s">
        <v>678</v>
      </c>
      <c r="P69" s="2" t="s">
        <v>548</v>
      </c>
      <c r="Q69" s="2" t="s">
        <v>679</v>
      </c>
      <c r="R69" s="120" t="s">
        <v>980</v>
      </c>
    </row>
  </sheetData>
  <hyperlinks>
    <hyperlink r:id="rId2" ref="R2"/>
    <hyperlink r:id="rId3" ref="R3"/>
    <hyperlink r:id="rId4" ref="R4"/>
    <hyperlink r:id="rId5" ref="R6"/>
    <hyperlink r:id="rId6" ref="R7"/>
    <hyperlink r:id="rId7" ref="R8"/>
    <hyperlink r:id="rId8" ref="R14"/>
    <hyperlink r:id="rId9" ref="R15"/>
    <hyperlink r:id="rId10" ref="R17"/>
    <hyperlink r:id="rId11" ref="R21"/>
    <hyperlink r:id="rId12" ref="R24"/>
    <hyperlink r:id="rId13" ref="R26"/>
    <hyperlink r:id="rId14" ref="R31"/>
    <hyperlink r:id="rId15" ref="R34"/>
    <hyperlink r:id="rId16" ref="R35"/>
    <hyperlink r:id="rId17" ref="R53"/>
    <hyperlink r:id="rId18" ref="R58"/>
    <hyperlink r:id="rId19" ref="R67"/>
    <hyperlink r:id="rId20" ref="R69"/>
  </hyperlinks>
  <drawing r:id="rId21"/>
  <legacyDrawing r:id="rId2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88"/>
    <col customWidth="1" min="4" max="4" width="23.25"/>
    <col customWidth="1" min="7" max="7" width="34.75"/>
    <col customWidth="1" min="10" max="10" width="92.38"/>
    <col customWidth="1" min="11" max="11" width="95.13"/>
    <col customWidth="1" min="12" max="12" width="17.25"/>
  </cols>
  <sheetData>
    <row r="1">
      <c r="A1" s="134">
        <v>44622.55247267361</v>
      </c>
      <c r="B1" s="66" t="s">
        <v>258</v>
      </c>
      <c r="C1" s="66" t="s">
        <v>258</v>
      </c>
      <c r="D1" s="66" t="s">
        <v>87</v>
      </c>
      <c r="E1" s="66" t="s">
        <v>85</v>
      </c>
      <c r="F1" s="66" t="s">
        <v>86</v>
      </c>
      <c r="G1" s="66" t="s">
        <v>338</v>
      </c>
      <c r="H1" s="66" t="s">
        <v>661</v>
      </c>
      <c r="I1" s="66" t="s">
        <v>662</v>
      </c>
      <c r="J1" s="66" t="s">
        <v>663</v>
      </c>
      <c r="K1" s="67"/>
      <c r="L1" s="66" t="s">
        <v>664</v>
      </c>
      <c r="M1" s="66" t="s">
        <v>665</v>
      </c>
      <c r="N1" s="66" t="s">
        <v>666</v>
      </c>
      <c r="O1" s="66" t="s">
        <v>513</v>
      </c>
      <c r="P1" s="67"/>
      <c r="Q1" s="66" t="s">
        <v>548</v>
      </c>
      <c r="R1" s="66" t="s">
        <v>667</v>
      </c>
      <c r="S1" s="135" t="s">
        <v>668</v>
      </c>
      <c r="T1" s="67"/>
      <c r="U1" s="67"/>
      <c r="V1" s="67"/>
      <c r="W1" s="67"/>
      <c r="X1" s="67"/>
      <c r="Y1" s="67"/>
      <c r="Z1" s="67"/>
      <c r="AA1" s="67"/>
      <c r="AB1" s="67"/>
      <c r="AC1" s="67"/>
      <c r="AD1" s="67"/>
      <c r="AE1" s="67"/>
    </row>
    <row r="2">
      <c r="A2" s="134">
        <v>44627.54928216436</v>
      </c>
      <c r="B2" s="66" t="s">
        <v>258</v>
      </c>
      <c r="C2" s="66" t="s">
        <v>258</v>
      </c>
      <c r="D2" s="66" t="s">
        <v>97</v>
      </c>
      <c r="E2" s="66" t="s">
        <v>95</v>
      </c>
      <c r="F2" s="66" t="s">
        <v>433</v>
      </c>
      <c r="G2" s="66" t="s">
        <v>332</v>
      </c>
      <c r="H2" s="66" t="s">
        <v>673</v>
      </c>
      <c r="I2" s="66" t="s">
        <v>662</v>
      </c>
      <c r="J2" s="66" t="s">
        <v>681</v>
      </c>
      <c r="K2" s="66" t="s">
        <v>682</v>
      </c>
      <c r="L2" s="66" t="s">
        <v>664</v>
      </c>
      <c r="M2" s="66" t="s">
        <v>665</v>
      </c>
      <c r="N2" s="66" t="s">
        <v>676</v>
      </c>
      <c r="O2" s="66" t="s">
        <v>513</v>
      </c>
      <c r="P2" s="66" t="s">
        <v>683</v>
      </c>
      <c r="Q2" s="66" t="s">
        <v>333</v>
      </c>
      <c r="R2" s="66" t="s">
        <v>679</v>
      </c>
      <c r="S2" s="135" t="s">
        <v>684</v>
      </c>
      <c r="T2" s="67"/>
      <c r="U2" s="67"/>
      <c r="V2" s="67"/>
      <c r="W2" s="67"/>
      <c r="X2" s="67"/>
      <c r="Y2" s="67"/>
      <c r="Z2" s="67"/>
      <c r="AA2" s="67"/>
      <c r="AB2" s="67"/>
      <c r="AC2" s="67"/>
      <c r="AD2" s="67"/>
      <c r="AE2" s="67"/>
    </row>
    <row r="3">
      <c r="A3" s="134">
        <v>44642.63721490741</v>
      </c>
      <c r="B3" s="66" t="s">
        <v>258</v>
      </c>
      <c r="C3" s="66" t="s">
        <v>258</v>
      </c>
      <c r="D3" s="66" t="s">
        <v>342</v>
      </c>
      <c r="E3" s="66" t="s">
        <v>434</v>
      </c>
      <c r="F3" s="66" t="s">
        <v>217</v>
      </c>
      <c r="G3" s="66" t="s">
        <v>724</v>
      </c>
      <c r="H3" s="66" t="s">
        <v>673</v>
      </c>
      <c r="I3" s="66" t="s">
        <v>662</v>
      </c>
      <c r="J3" s="66" t="s">
        <v>218</v>
      </c>
      <c r="K3" s="66" t="s">
        <v>725</v>
      </c>
      <c r="L3" s="66" t="s">
        <v>664</v>
      </c>
      <c r="M3" s="66" t="s">
        <v>665</v>
      </c>
      <c r="N3" s="66" t="s">
        <v>714</v>
      </c>
      <c r="O3" s="66" t="s">
        <v>677</v>
      </c>
      <c r="P3" s="66" t="s">
        <v>695</v>
      </c>
      <c r="Q3" s="66" t="s">
        <v>548</v>
      </c>
      <c r="R3" s="66" t="s">
        <v>679</v>
      </c>
      <c r="S3" s="66" t="s">
        <v>726</v>
      </c>
      <c r="T3" s="67"/>
      <c r="U3" s="67"/>
      <c r="V3" s="67"/>
      <c r="W3" s="67"/>
      <c r="X3" s="67"/>
      <c r="Y3" s="67"/>
      <c r="Z3" s="67"/>
      <c r="AA3" s="67"/>
      <c r="AB3" s="67"/>
      <c r="AC3" s="67"/>
      <c r="AD3" s="67"/>
      <c r="AE3" s="67"/>
    </row>
    <row r="4">
      <c r="A4" s="134">
        <v>44645.65917155093</v>
      </c>
      <c r="B4" s="66" t="s">
        <v>258</v>
      </c>
      <c r="C4" s="66" t="s">
        <v>258</v>
      </c>
      <c r="D4" s="66" t="s">
        <v>82</v>
      </c>
      <c r="E4" s="66" t="s">
        <v>81</v>
      </c>
      <c r="F4" s="66" t="s">
        <v>77</v>
      </c>
      <c r="G4" s="66" t="s">
        <v>739</v>
      </c>
      <c r="H4" s="66" t="s">
        <v>673</v>
      </c>
      <c r="I4" s="66" t="s">
        <v>662</v>
      </c>
      <c r="J4" s="66" t="s">
        <v>740</v>
      </c>
      <c r="K4" s="66" t="s">
        <v>741</v>
      </c>
      <c r="L4" s="66" t="s">
        <v>664</v>
      </c>
      <c r="M4" s="66" t="s">
        <v>665</v>
      </c>
      <c r="N4" s="66" t="s">
        <v>676</v>
      </c>
      <c r="O4" s="66" t="s">
        <v>520</v>
      </c>
      <c r="P4" s="66" t="s">
        <v>683</v>
      </c>
      <c r="Q4" s="66" t="s">
        <v>548</v>
      </c>
      <c r="R4" s="66" t="s">
        <v>679</v>
      </c>
      <c r="S4" s="135" t="s">
        <v>742</v>
      </c>
      <c r="T4" s="67"/>
      <c r="U4" s="67"/>
      <c r="V4" s="67"/>
      <c r="W4" s="67"/>
      <c r="X4" s="67"/>
      <c r="Y4" s="67"/>
      <c r="Z4" s="67"/>
      <c r="AA4" s="67"/>
      <c r="AB4" s="67"/>
      <c r="AC4" s="67"/>
      <c r="AD4" s="67"/>
      <c r="AE4" s="67"/>
    </row>
    <row r="5">
      <c r="A5" s="134">
        <v>44650.62992237268</v>
      </c>
      <c r="B5" s="66" t="s">
        <v>258</v>
      </c>
      <c r="C5" s="66" t="s">
        <v>258</v>
      </c>
      <c r="D5" s="66" t="s">
        <v>348</v>
      </c>
      <c r="E5" s="66" t="s">
        <v>346</v>
      </c>
      <c r="F5" s="66" t="s">
        <v>347</v>
      </c>
      <c r="G5" s="66" t="s">
        <v>266</v>
      </c>
      <c r="H5" s="66" t="s">
        <v>673</v>
      </c>
      <c r="I5" s="66" t="s">
        <v>662</v>
      </c>
      <c r="J5" s="66" t="s">
        <v>765</v>
      </c>
      <c r="K5" s="66" t="s">
        <v>766</v>
      </c>
      <c r="L5" s="66" t="s">
        <v>664</v>
      </c>
      <c r="M5" s="66" t="s">
        <v>665</v>
      </c>
      <c r="N5" s="66" t="s">
        <v>676</v>
      </c>
      <c r="O5" s="66" t="s">
        <v>677</v>
      </c>
      <c r="P5" s="67"/>
      <c r="Q5" s="66" t="s">
        <v>548</v>
      </c>
      <c r="R5" s="66" t="s">
        <v>667</v>
      </c>
      <c r="S5" s="67"/>
      <c r="T5" s="67"/>
      <c r="U5" s="67"/>
      <c r="V5" s="67"/>
      <c r="W5" s="67"/>
      <c r="X5" s="67"/>
      <c r="Y5" s="67"/>
      <c r="Z5" s="67"/>
      <c r="AA5" s="67"/>
      <c r="AB5" s="67"/>
      <c r="AC5" s="67"/>
      <c r="AD5" s="67"/>
      <c r="AE5" s="67"/>
    </row>
    <row r="6">
      <c r="A6" s="134">
        <v>44651.75421520833</v>
      </c>
      <c r="B6" s="66" t="s">
        <v>258</v>
      </c>
      <c r="C6" s="66" t="s">
        <v>258</v>
      </c>
      <c r="D6" s="66" t="s">
        <v>351</v>
      </c>
      <c r="E6" s="66" t="s">
        <v>349</v>
      </c>
      <c r="F6" s="66" t="s">
        <v>350</v>
      </c>
      <c r="G6" s="66" t="s">
        <v>345</v>
      </c>
      <c r="H6" s="66" t="s">
        <v>673</v>
      </c>
      <c r="I6" s="66" t="s">
        <v>662</v>
      </c>
      <c r="J6" s="66" t="s">
        <v>796</v>
      </c>
      <c r="K6" s="66" t="s">
        <v>797</v>
      </c>
      <c r="L6" s="66" t="s">
        <v>664</v>
      </c>
      <c r="M6" s="66" t="s">
        <v>665</v>
      </c>
      <c r="N6" s="66" t="s">
        <v>714</v>
      </c>
      <c r="O6" s="66" t="s">
        <v>774</v>
      </c>
      <c r="P6" s="67"/>
      <c r="Q6" s="66" t="s">
        <v>548</v>
      </c>
      <c r="R6" s="66" t="s">
        <v>667</v>
      </c>
      <c r="S6" s="135" t="s">
        <v>798</v>
      </c>
      <c r="T6" s="67"/>
      <c r="U6" s="67"/>
      <c r="V6" s="67"/>
      <c r="W6" s="67"/>
      <c r="X6" s="67"/>
      <c r="Y6" s="67"/>
      <c r="Z6" s="67"/>
      <c r="AA6" s="67"/>
      <c r="AB6" s="67"/>
      <c r="AC6" s="67"/>
      <c r="AD6" s="67"/>
      <c r="AE6" s="67"/>
    </row>
    <row r="7">
      <c r="A7" s="134">
        <v>44651.94455201389</v>
      </c>
      <c r="B7" s="66" t="s">
        <v>258</v>
      </c>
      <c r="C7" s="66" t="s">
        <v>258</v>
      </c>
      <c r="D7" s="66" t="s">
        <v>353</v>
      </c>
      <c r="E7" s="66" t="s">
        <v>219</v>
      </c>
      <c r="F7" s="66" t="s">
        <v>220</v>
      </c>
      <c r="G7" s="66" t="s">
        <v>352</v>
      </c>
      <c r="H7" s="66" t="s">
        <v>673</v>
      </c>
      <c r="I7" s="66" t="s">
        <v>662</v>
      </c>
      <c r="J7" s="66" t="s">
        <v>221</v>
      </c>
      <c r="K7" s="66" t="s">
        <v>799</v>
      </c>
      <c r="L7" s="66" t="s">
        <v>664</v>
      </c>
      <c r="M7" s="66" t="s">
        <v>665</v>
      </c>
      <c r="N7" s="66" t="s">
        <v>714</v>
      </c>
      <c r="O7" s="66" t="s">
        <v>513</v>
      </c>
      <c r="P7" s="66" t="s">
        <v>678</v>
      </c>
      <c r="Q7" s="66" t="s">
        <v>548</v>
      </c>
      <c r="R7" s="66" t="s">
        <v>679</v>
      </c>
      <c r="S7" s="67"/>
      <c r="T7" s="67"/>
      <c r="U7" s="67"/>
      <c r="V7" s="67"/>
      <c r="W7" s="67"/>
      <c r="X7" s="67"/>
      <c r="Y7" s="67"/>
      <c r="Z7" s="67"/>
      <c r="AA7" s="67"/>
      <c r="AB7" s="67"/>
      <c r="AC7" s="67"/>
      <c r="AD7" s="67"/>
      <c r="AE7" s="67"/>
    </row>
    <row r="8">
      <c r="A8" s="136">
        <v>44652.63169549769</v>
      </c>
      <c r="B8" s="137" t="s">
        <v>258</v>
      </c>
      <c r="C8" s="137" t="s">
        <v>258</v>
      </c>
      <c r="D8" s="137" t="s">
        <v>357</v>
      </c>
      <c r="E8" s="137" t="s">
        <v>354</v>
      </c>
      <c r="F8" s="137" t="s">
        <v>355</v>
      </c>
      <c r="G8" s="137" t="s">
        <v>356</v>
      </c>
      <c r="H8" s="137" t="s">
        <v>673</v>
      </c>
      <c r="I8" s="137" t="s">
        <v>662</v>
      </c>
      <c r="J8" s="137" t="s">
        <v>800</v>
      </c>
      <c r="K8" s="137" t="s">
        <v>801</v>
      </c>
      <c r="L8" s="137" t="s">
        <v>664</v>
      </c>
      <c r="M8" s="137" t="s">
        <v>691</v>
      </c>
      <c r="N8" s="137" t="s">
        <v>676</v>
      </c>
      <c r="O8" s="137" t="s">
        <v>513</v>
      </c>
      <c r="P8" s="138"/>
      <c r="Q8" s="137" t="s">
        <v>802</v>
      </c>
      <c r="R8" s="137" t="s">
        <v>667</v>
      </c>
      <c r="S8" s="139" t="s">
        <v>803</v>
      </c>
      <c r="T8" s="138"/>
      <c r="U8" s="138"/>
      <c r="V8" s="138"/>
      <c r="W8" s="138"/>
      <c r="X8" s="138"/>
      <c r="Y8" s="138"/>
      <c r="Z8" s="138"/>
      <c r="AA8" s="138"/>
      <c r="AB8" s="138"/>
      <c r="AC8" s="138"/>
      <c r="AD8" s="138"/>
      <c r="AE8" s="138"/>
    </row>
    <row r="9">
      <c r="A9" s="125">
        <v>44622.66266515046</v>
      </c>
      <c r="B9" s="75"/>
      <c r="C9" s="75"/>
      <c r="D9" s="75" t="s">
        <v>669</v>
      </c>
      <c r="E9" s="75" t="s">
        <v>670</v>
      </c>
      <c r="F9" s="75" t="s">
        <v>671</v>
      </c>
      <c r="G9" s="75" t="s">
        <v>672</v>
      </c>
      <c r="H9" s="75" t="s">
        <v>673</v>
      </c>
      <c r="I9" s="75" t="s">
        <v>662</v>
      </c>
      <c r="J9" s="75" t="s">
        <v>674</v>
      </c>
      <c r="K9" s="75" t="s">
        <v>675</v>
      </c>
      <c r="L9" s="75" t="s">
        <v>664</v>
      </c>
      <c r="M9" s="75" t="s">
        <v>665</v>
      </c>
      <c r="N9" s="75" t="s">
        <v>676</v>
      </c>
      <c r="O9" s="75" t="s">
        <v>677</v>
      </c>
      <c r="P9" s="75" t="s">
        <v>678</v>
      </c>
      <c r="Q9" s="75" t="s">
        <v>548</v>
      </c>
      <c r="R9" s="75" t="s">
        <v>679</v>
      </c>
      <c r="S9" s="140" t="s">
        <v>680</v>
      </c>
      <c r="T9" s="126"/>
      <c r="U9" s="126"/>
      <c r="V9" s="126"/>
      <c r="W9" s="126"/>
      <c r="X9" s="126"/>
      <c r="Y9" s="126"/>
      <c r="Z9" s="126"/>
      <c r="AA9" s="126"/>
      <c r="AB9" s="126"/>
      <c r="AC9" s="126"/>
      <c r="AD9" s="126"/>
      <c r="AE9" s="126"/>
    </row>
    <row r="10">
      <c r="A10" s="136">
        <v>44630.38347619213</v>
      </c>
      <c r="B10" s="137" t="s">
        <v>981</v>
      </c>
      <c r="C10" s="137" t="s">
        <v>258</v>
      </c>
      <c r="D10" s="137" t="s">
        <v>365</v>
      </c>
      <c r="E10" s="137" t="s">
        <v>213</v>
      </c>
      <c r="F10" s="137" t="s">
        <v>692</v>
      </c>
      <c r="G10" s="137" t="s">
        <v>364</v>
      </c>
      <c r="H10" s="137" t="s">
        <v>673</v>
      </c>
      <c r="I10" s="137" t="s">
        <v>662</v>
      </c>
      <c r="J10" s="66" t="s">
        <v>215</v>
      </c>
      <c r="K10" s="66" t="s">
        <v>694</v>
      </c>
      <c r="L10" s="137" t="s">
        <v>664</v>
      </c>
      <c r="M10" s="137" t="s">
        <v>665</v>
      </c>
      <c r="N10" s="137" t="s">
        <v>676</v>
      </c>
      <c r="O10" s="137" t="s">
        <v>513</v>
      </c>
      <c r="P10" s="137" t="s">
        <v>695</v>
      </c>
      <c r="Q10" s="137" t="s">
        <v>548</v>
      </c>
      <c r="R10" s="137" t="s">
        <v>679</v>
      </c>
      <c r="S10" s="139" t="s">
        <v>696</v>
      </c>
      <c r="T10" s="138"/>
      <c r="U10" s="138"/>
      <c r="V10" s="138"/>
      <c r="W10" s="138"/>
      <c r="X10" s="138"/>
      <c r="Y10" s="138"/>
      <c r="Z10" s="138"/>
      <c r="AA10" s="138"/>
      <c r="AB10" s="138"/>
      <c r="AC10" s="138"/>
      <c r="AD10" s="138"/>
      <c r="AE10" s="138"/>
    </row>
    <row r="11">
      <c r="A11" s="136">
        <v>44636.4128369213</v>
      </c>
      <c r="B11" s="137" t="s">
        <v>981</v>
      </c>
      <c r="C11" s="137" t="s">
        <v>258</v>
      </c>
      <c r="D11" s="137" t="s">
        <v>367</v>
      </c>
      <c r="E11" s="137" t="s">
        <v>201</v>
      </c>
      <c r="F11" s="137" t="s">
        <v>202</v>
      </c>
      <c r="G11" s="137" t="s">
        <v>366</v>
      </c>
      <c r="H11" s="137" t="s">
        <v>707</v>
      </c>
      <c r="I11" s="137" t="s">
        <v>662</v>
      </c>
      <c r="J11" s="66" t="s">
        <v>203</v>
      </c>
      <c r="K11" s="66" t="s">
        <v>708</v>
      </c>
      <c r="L11" s="137" t="s">
        <v>664</v>
      </c>
      <c r="M11" s="137" t="s">
        <v>665</v>
      </c>
      <c r="N11" s="137" t="s">
        <v>676</v>
      </c>
      <c r="O11" s="137" t="s">
        <v>513</v>
      </c>
      <c r="P11" s="137" t="s">
        <v>678</v>
      </c>
      <c r="Q11" s="137" t="s">
        <v>548</v>
      </c>
      <c r="R11" s="137" t="s">
        <v>679</v>
      </c>
      <c r="S11" s="139" t="s">
        <v>709</v>
      </c>
      <c r="T11" s="138"/>
      <c r="U11" s="138"/>
      <c r="V11" s="138"/>
      <c r="W11" s="138"/>
      <c r="X11" s="138"/>
      <c r="Y11" s="138"/>
      <c r="Z11" s="138"/>
      <c r="AA11" s="138"/>
      <c r="AB11" s="138"/>
      <c r="AC11" s="138"/>
      <c r="AD11" s="138"/>
      <c r="AE11" s="138"/>
    </row>
    <row r="12">
      <c r="A12" s="141">
        <v>44643.75876225694</v>
      </c>
      <c r="B12" s="142" t="s">
        <v>982</v>
      </c>
      <c r="C12" s="142" t="s">
        <v>983</v>
      </c>
      <c r="D12" s="142" t="s">
        <v>727</v>
      </c>
      <c r="E12" s="142" t="s">
        <v>728</v>
      </c>
      <c r="F12" s="142" t="s">
        <v>729</v>
      </c>
      <c r="G12" s="142" t="s">
        <v>730</v>
      </c>
      <c r="H12" s="142" t="s">
        <v>673</v>
      </c>
      <c r="I12" s="142" t="s">
        <v>662</v>
      </c>
      <c r="J12" s="143" t="s">
        <v>731</v>
      </c>
      <c r="K12" s="143" t="s">
        <v>732</v>
      </c>
      <c r="L12" s="142" t="s">
        <v>664</v>
      </c>
      <c r="M12" s="142" t="s">
        <v>691</v>
      </c>
      <c r="N12" s="142" t="s">
        <v>666</v>
      </c>
      <c r="O12" s="142" t="s">
        <v>704</v>
      </c>
      <c r="P12" s="144"/>
      <c r="Q12" s="142" t="s">
        <v>548</v>
      </c>
      <c r="R12" s="142" t="s">
        <v>667</v>
      </c>
      <c r="S12" s="144"/>
      <c r="T12" s="144"/>
      <c r="U12" s="144"/>
      <c r="V12" s="144"/>
      <c r="W12" s="144"/>
      <c r="X12" s="144"/>
      <c r="Y12" s="144"/>
      <c r="Z12" s="144"/>
      <c r="AA12" s="144"/>
      <c r="AB12" s="144"/>
      <c r="AC12" s="144"/>
      <c r="AD12" s="144"/>
      <c r="AE12" s="144"/>
    </row>
    <row r="13">
      <c r="A13" s="109">
        <v>44649.6790984838</v>
      </c>
      <c r="B13" s="110" t="s">
        <v>982</v>
      </c>
      <c r="C13" s="110"/>
      <c r="D13" s="110" t="s">
        <v>750</v>
      </c>
      <c r="E13" s="110" t="s">
        <v>751</v>
      </c>
      <c r="F13" s="110" t="s">
        <v>752</v>
      </c>
      <c r="G13" s="110" t="s">
        <v>753</v>
      </c>
      <c r="H13" s="110" t="s">
        <v>673</v>
      </c>
      <c r="I13" s="110" t="s">
        <v>662</v>
      </c>
      <c r="J13" s="110" t="s">
        <v>754</v>
      </c>
      <c r="K13" s="110" t="s">
        <v>755</v>
      </c>
      <c r="L13" s="110" t="s">
        <v>756</v>
      </c>
      <c r="M13" s="110" t="s">
        <v>691</v>
      </c>
      <c r="N13" s="110" t="s">
        <v>666</v>
      </c>
      <c r="O13" s="110" t="s">
        <v>513</v>
      </c>
      <c r="P13" s="110" t="s">
        <v>683</v>
      </c>
      <c r="Q13" s="110" t="s">
        <v>548</v>
      </c>
      <c r="R13" s="110" t="s">
        <v>679</v>
      </c>
      <c r="S13" s="112"/>
      <c r="T13" s="112"/>
      <c r="U13" s="112"/>
      <c r="V13" s="112"/>
      <c r="W13" s="112"/>
      <c r="X13" s="112"/>
      <c r="Y13" s="112"/>
      <c r="Z13" s="112"/>
      <c r="AA13" s="112"/>
      <c r="AB13" s="112"/>
      <c r="AC13" s="112"/>
      <c r="AD13" s="112"/>
      <c r="AE13" s="112"/>
    </row>
    <row r="14">
      <c r="A14" s="141">
        <v>44650.91332851852</v>
      </c>
      <c r="B14" s="142" t="s">
        <v>982</v>
      </c>
      <c r="C14" s="142"/>
      <c r="D14" s="142" t="s">
        <v>775</v>
      </c>
      <c r="E14" s="142" t="s">
        <v>776</v>
      </c>
      <c r="F14" s="142" t="s">
        <v>777</v>
      </c>
      <c r="G14" s="142" t="s">
        <v>778</v>
      </c>
      <c r="H14" s="142" t="s">
        <v>673</v>
      </c>
      <c r="I14" s="142" t="s">
        <v>662</v>
      </c>
      <c r="J14" s="143" t="s">
        <v>779</v>
      </c>
      <c r="K14" s="143" t="s">
        <v>780</v>
      </c>
      <c r="L14" s="142" t="s">
        <v>781</v>
      </c>
      <c r="M14" s="142" t="s">
        <v>665</v>
      </c>
      <c r="N14" s="142" t="s">
        <v>676</v>
      </c>
      <c r="O14" s="142" t="s">
        <v>677</v>
      </c>
      <c r="P14" s="142" t="s">
        <v>695</v>
      </c>
      <c r="Q14" s="142" t="s">
        <v>548</v>
      </c>
      <c r="R14" s="142" t="s">
        <v>679</v>
      </c>
      <c r="S14" s="144"/>
      <c r="T14" s="144"/>
      <c r="U14" s="144"/>
      <c r="V14" s="144"/>
      <c r="W14" s="144"/>
      <c r="X14" s="144"/>
      <c r="Y14" s="144"/>
      <c r="Z14" s="144"/>
      <c r="AA14" s="144"/>
      <c r="AB14" s="144"/>
      <c r="AC14" s="144"/>
      <c r="AD14" s="144"/>
      <c r="AE14" s="144"/>
    </row>
    <row r="15" ht="27.0" customHeight="1">
      <c r="A15" s="141">
        <v>44651.67487640046</v>
      </c>
      <c r="B15" s="142"/>
      <c r="C15" s="142"/>
      <c r="D15" s="142" t="s">
        <v>788</v>
      </c>
      <c r="E15" s="142" t="s">
        <v>789</v>
      </c>
      <c r="F15" s="142" t="s">
        <v>790</v>
      </c>
      <c r="G15" s="142" t="s">
        <v>791</v>
      </c>
      <c r="H15" s="142" t="s">
        <v>673</v>
      </c>
      <c r="I15" s="142" t="s">
        <v>662</v>
      </c>
      <c r="J15" s="143" t="s">
        <v>792</v>
      </c>
      <c r="K15" s="143" t="s">
        <v>793</v>
      </c>
      <c r="L15" s="142" t="s">
        <v>664</v>
      </c>
      <c r="M15" s="142" t="s">
        <v>691</v>
      </c>
      <c r="N15" s="142" t="s">
        <v>676</v>
      </c>
      <c r="O15" s="142" t="s">
        <v>513</v>
      </c>
      <c r="P15" s="142" t="s">
        <v>678</v>
      </c>
      <c r="Q15" s="142" t="s">
        <v>548</v>
      </c>
      <c r="R15" s="142" t="s">
        <v>679</v>
      </c>
      <c r="S15" s="144"/>
      <c r="T15" s="144"/>
      <c r="U15" s="144"/>
      <c r="V15" s="144"/>
      <c r="W15" s="144"/>
      <c r="X15" s="144"/>
      <c r="Y15" s="144"/>
      <c r="Z15" s="144"/>
      <c r="AA15" s="144"/>
      <c r="AB15" s="144"/>
      <c r="AC15" s="144"/>
      <c r="AD15" s="144"/>
      <c r="AE15" s="144"/>
    </row>
    <row r="16">
      <c r="A16" s="109">
        <v>44651.733753622684</v>
      </c>
      <c r="B16" s="110" t="s">
        <v>982</v>
      </c>
      <c r="C16" s="110"/>
      <c r="D16" s="110" t="s">
        <v>757</v>
      </c>
      <c r="E16" s="110" t="s">
        <v>758</v>
      </c>
      <c r="F16" s="110" t="s">
        <v>759</v>
      </c>
      <c r="G16" s="110" t="s">
        <v>760</v>
      </c>
      <c r="H16" s="110" t="s">
        <v>673</v>
      </c>
      <c r="I16" s="110" t="s">
        <v>662</v>
      </c>
      <c r="J16" s="110" t="s">
        <v>794</v>
      </c>
      <c r="K16" s="110" t="s">
        <v>795</v>
      </c>
      <c r="L16" s="110">
        <v>800.0</v>
      </c>
      <c r="M16" s="110" t="s">
        <v>665</v>
      </c>
      <c r="N16" s="110" t="s">
        <v>676</v>
      </c>
      <c r="O16" s="110" t="s">
        <v>513</v>
      </c>
      <c r="P16" s="110" t="s">
        <v>683</v>
      </c>
      <c r="Q16" s="110" t="s">
        <v>763</v>
      </c>
      <c r="R16" s="110" t="s">
        <v>679</v>
      </c>
      <c r="S16" s="112"/>
      <c r="T16" s="112"/>
      <c r="U16" s="112"/>
      <c r="V16" s="112"/>
      <c r="W16" s="112"/>
      <c r="X16" s="112"/>
      <c r="Y16" s="112"/>
      <c r="Z16" s="112"/>
      <c r="AA16" s="112"/>
      <c r="AB16" s="112"/>
      <c r="AC16" s="112"/>
      <c r="AD16" s="112"/>
      <c r="AE16" s="112"/>
    </row>
    <row r="17">
      <c r="A17" s="125">
        <v>44627.86434108796</v>
      </c>
      <c r="B17" s="75"/>
      <c r="C17" s="75"/>
      <c r="D17" s="75" t="s">
        <v>685</v>
      </c>
      <c r="E17" s="75" t="s">
        <v>686</v>
      </c>
      <c r="F17" s="75" t="s">
        <v>687</v>
      </c>
      <c r="G17" s="75" t="s">
        <v>688</v>
      </c>
      <c r="H17" s="75" t="s">
        <v>689</v>
      </c>
      <c r="I17" s="75" t="s">
        <v>662</v>
      </c>
      <c r="J17" s="75" t="s">
        <v>690</v>
      </c>
      <c r="K17" s="126"/>
      <c r="L17" s="75" t="s">
        <v>664</v>
      </c>
      <c r="M17" s="75" t="s">
        <v>691</v>
      </c>
      <c r="N17" s="75" t="s">
        <v>676</v>
      </c>
      <c r="O17" s="75" t="s">
        <v>513</v>
      </c>
      <c r="P17" s="126"/>
      <c r="Q17" s="75" t="s">
        <v>548</v>
      </c>
      <c r="R17" s="21" t="s">
        <v>667</v>
      </c>
      <c r="S17" s="126"/>
      <c r="T17" s="126"/>
      <c r="U17" s="126"/>
      <c r="V17" s="126"/>
      <c r="W17" s="126"/>
      <c r="X17" s="126"/>
      <c r="Y17" s="126"/>
      <c r="Z17" s="126"/>
      <c r="AA17" s="126"/>
      <c r="AB17" s="126"/>
      <c r="AC17" s="126"/>
      <c r="AD17" s="126"/>
      <c r="AE17" s="126"/>
    </row>
    <row r="18">
      <c r="A18" s="125">
        <v>44634.70279674769</v>
      </c>
      <c r="B18" s="75"/>
      <c r="C18" s="75"/>
      <c r="D18" s="75" t="s">
        <v>697</v>
      </c>
      <c r="E18" s="75" t="s">
        <v>698</v>
      </c>
      <c r="F18" s="75" t="s">
        <v>699</v>
      </c>
      <c r="G18" s="75" t="s">
        <v>700</v>
      </c>
      <c r="H18" s="75" t="s">
        <v>673</v>
      </c>
      <c r="I18" s="75" t="s">
        <v>662</v>
      </c>
      <c r="J18" s="75" t="s">
        <v>701</v>
      </c>
      <c r="K18" s="75" t="s">
        <v>702</v>
      </c>
      <c r="L18" s="75" t="s">
        <v>703</v>
      </c>
      <c r="M18" s="75" t="s">
        <v>691</v>
      </c>
      <c r="N18" s="75" t="s">
        <v>666</v>
      </c>
      <c r="O18" s="75" t="s">
        <v>704</v>
      </c>
      <c r="P18" s="75" t="s">
        <v>678</v>
      </c>
      <c r="Q18" s="75" t="s">
        <v>705</v>
      </c>
      <c r="R18" s="75" t="s">
        <v>679</v>
      </c>
      <c r="S18" s="145" t="s">
        <v>706</v>
      </c>
      <c r="T18" s="126"/>
      <c r="U18" s="126"/>
      <c r="V18" s="126"/>
      <c r="W18" s="126"/>
      <c r="X18" s="126"/>
      <c r="Y18" s="126"/>
      <c r="Z18" s="126"/>
      <c r="AA18" s="126"/>
      <c r="AB18" s="126"/>
      <c r="AC18" s="126"/>
      <c r="AD18" s="126"/>
      <c r="AE18" s="126"/>
    </row>
    <row r="19">
      <c r="A19" s="125">
        <v>44637.69735094908</v>
      </c>
      <c r="B19" s="75"/>
      <c r="C19" s="75"/>
      <c r="D19" s="75" t="s">
        <v>710</v>
      </c>
      <c r="E19" s="75" t="s">
        <v>711</v>
      </c>
      <c r="F19" s="75" t="s">
        <v>712</v>
      </c>
      <c r="G19" s="75" t="s">
        <v>332</v>
      </c>
      <c r="H19" s="75" t="s">
        <v>673</v>
      </c>
      <c r="I19" s="75" t="s">
        <v>662</v>
      </c>
      <c r="J19" s="75" t="s">
        <v>713</v>
      </c>
      <c r="K19" s="126"/>
      <c r="L19" s="75" t="s">
        <v>664</v>
      </c>
      <c r="M19" s="75" t="s">
        <v>691</v>
      </c>
      <c r="N19" s="75" t="s">
        <v>714</v>
      </c>
      <c r="O19" s="75" t="s">
        <v>704</v>
      </c>
      <c r="P19" s="75" t="s">
        <v>678</v>
      </c>
      <c r="Q19" s="75" t="s">
        <v>548</v>
      </c>
      <c r="R19" s="75" t="s">
        <v>679</v>
      </c>
      <c r="S19" s="126"/>
      <c r="T19" s="126"/>
      <c r="U19" s="126"/>
      <c r="V19" s="126"/>
      <c r="W19" s="126"/>
      <c r="X19" s="126"/>
      <c r="Y19" s="126"/>
      <c r="Z19" s="126"/>
      <c r="AA19" s="126"/>
      <c r="AB19" s="126"/>
      <c r="AC19" s="126"/>
      <c r="AD19" s="126"/>
      <c r="AE19" s="126"/>
    </row>
    <row r="20" ht="36.0" customHeight="1">
      <c r="A20" s="125">
        <v>44642.404970625</v>
      </c>
      <c r="B20" s="75"/>
      <c r="C20" s="75"/>
      <c r="D20" s="75" t="s">
        <v>715</v>
      </c>
      <c r="E20" s="75" t="s">
        <v>716</v>
      </c>
      <c r="F20" s="75" t="s">
        <v>717</v>
      </c>
      <c r="G20" s="75" t="s">
        <v>718</v>
      </c>
      <c r="H20" s="75" t="s">
        <v>673</v>
      </c>
      <c r="I20" s="75" t="s">
        <v>662</v>
      </c>
      <c r="J20" s="75" t="s">
        <v>719</v>
      </c>
      <c r="K20" s="75" t="s">
        <v>720</v>
      </c>
      <c r="L20" s="75" t="s">
        <v>721</v>
      </c>
      <c r="M20" s="75" t="s">
        <v>691</v>
      </c>
      <c r="N20" s="75" t="s">
        <v>714</v>
      </c>
      <c r="O20" s="75" t="s">
        <v>677</v>
      </c>
      <c r="P20" s="75" t="s">
        <v>678</v>
      </c>
      <c r="Q20" s="75" t="s">
        <v>722</v>
      </c>
      <c r="R20" s="75" t="s">
        <v>679</v>
      </c>
      <c r="S20" s="75" t="s">
        <v>723</v>
      </c>
      <c r="T20" s="126"/>
      <c r="U20" s="126"/>
      <c r="V20" s="126"/>
      <c r="W20" s="126"/>
      <c r="X20" s="126"/>
      <c r="Y20" s="126"/>
      <c r="Z20" s="126"/>
      <c r="AA20" s="126"/>
      <c r="AB20" s="126"/>
      <c r="AC20" s="126"/>
      <c r="AD20" s="126"/>
      <c r="AE20" s="126"/>
    </row>
    <row r="21" ht="36.0" customHeight="1">
      <c r="A21" s="125">
        <v>44644.566898564815</v>
      </c>
      <c r="B21" s="75"/>
      <c r="C21" s="75"/>
      <c r="D21" s="75" t="s">
        <v>733</v>
      </c>
      <c r="E21" s="75" t="s">
        <v>734</v>
      </c>
      <c r="F21" s="75" t="s">
        <v>735</v>
      </c>
      <c r="G21" s="75" t="s">
        <v>736</v>
      </c>
      <c r="H21" s="75" t="s">
        <v>673</v>
      </c>
      <c r="I21" s="75" t="s">
        <v>662</v>
      </c>
      <c r="J21" s="75" t="s">
        <v>737</v>
      </c>
      <c r="K21" s="75" t="s">
        <v>738</v>
      </c>
      <c r="L21" s="75">
        <v>750.0</v>
      </c>
      <c r="M21" s="75" t="s">
        <v>691</v>
      </c>
      <c r="N21" s="75" t="s">
        <v>666</v>
      </c>
      <c r="O21" s="75" t="s">
        <v>677</v>
      </c>
      <c r="P21" s="75" t="s">
        <v>678</v>
      </c>
      <c r="Q21" s="75" t="s">
        <v>705</v>
      </c>
      <c r="R21" s="75" t="s">
        <v>679</v>
      </c>
      <c r="S21" s="126"/>
      <c r="T21" s="126"/>
      <c r="U21" s="126"/>
      <c r="V21" s="126"/>
      <c r="W21" s="126"/>
      <c r="X21" s="126"/>
      <c r="Y21" s="126"/>
      <c r="Z21" s="126"/>
      <c r="AA21" s="126"/>
      <c r="AB21" s="126"/>
      <c r="AC21" s="126"/>
      <c r="AD21" s="126"/>
      <c r="AE21" s="126"/>
    </row>
    <row r="22">
      <c r="A22" s="125">
        <v>44645.720947905094</v>
      </c>
      <c r="B22" s="75"/>
      <c r="C22" s="75"/>
      <c r="D22" s="75" t="s">
        <v>743</v>
      </c>
      <c r="E22" s="75" t="s">
        <v>744</v>
      </c>
      <c r="F22" s="75" t="s">
        <v>745</v>
      </c>
      <c r="G22" s="75" t="s">
        <v>746</v>
      </c>
      <c r="H22" s="75" t="s">
        <v>673</v>
      </c>
      <c r="I22" s="75" t="s">
        <v>662</v>
      </c>
      <c r="J22" s="75" t="s">
        <v>747</v>
      </c>
      <c r="K22" s="75" t="s">
        <v>748</v>
      </c>
      <c r="L22" s="75" t="s">
        <v>664</v>
      </c>
      <c r="M22" s="75" t="s">
        <v>691</v>
      </c>
      <c r="N22" s="75" t="s">
        <v>714</v>
      </c>
      <c r="O22" s="75" t="s">
        <v>513</v>
      </c>
      <c r="P22" s="75" t="s">
        <v>683</v>
      </c>
      <c r="Q22" s="75" t="s">
        <v>548</v>
      </c>
      <c r="R22" s="75" t="s">
        <v>679</v>
      </c>
      <c r="S22" s="145" t="s">
        <v>749</v>
      </c>
      <c r="T22" s="126"/>
      <c r="U22" s="126"/>
      <c r="V22" s="126"/>
      <c r="W22" s="126"/>
      <c r="X22" s="126"/>
      <c r="Y22" s="126"/>
      <c r="Z22" s="126"/>
      <c r="AA22" s="126"/>
      <c r="AB22" s="126"/>
      <c r="AC22" s="126"/>
      <c r="AD22" s="126"/>
      <c r="AE22" s="126"/>
    </row>
    <row r="23">
      <c r="A23" s="125">
        <v>44650.477240844906</v>
      </c>
      <c r="B23" s="75"/>
      <c r="C23" s="75"/>
      <c r="D23" s="75" t="s">
        <v>757</v>
      </c>
      <c r="E23" s="75" t="s">
        <v>758</v>
      </c>
      <c r="F23" s="75" t="s">
        <v>759</v>
      </c>
      <c r="G23" s="75" t="s">
        <v>760</v>
      </c>
      <c r="H23" s="75" t="s">
        <v>673</v>
      </c>
      <c r="I23" s="75" t="s">
        <v>662</v>
      </c>
      <c r="J23" s="75" t="s">
        <v>761</v>
      </c>
      <c r="K23" s="75" t="s">
        <v>762</v>
      </c>
      <c r="L23" s="75">
        <v>800.0</v>
      </c>
      <c r="M23" s="75" t="s">
        <v>665</v>
      </c>
      <c r="N23" s="75" t="s">
        <v>676</v>
      </c>
      <c r="O23" s="75" t="s">
        <v>677</v>
      </c>
      <c r="P23" s="75" t="s">
        <v>683</v>
      </c>
      <c r="Q23" s="75" t="s">
        <v>763</v>
      </c>
      <c r="R23" s="75" t="s">
        <v>679</v>
      </c>
      <c r="S23" s="145" t="s">
        <v>764</v>
      </c>
      <c r="T23" s="126"/>
      <c r="U23" s="126"/>
      <c r="V23" s="126"/>
      <c r="W23" s="126"/>
      <c r="X23" s="126"/>
      <c r="Y23" s="126"/>
      <c r="Z23" s="126"/>
      <c r="AA23" s="126"/>
      <c r="AB23" s="126"/>
      <c r="AC23" s="126"/>
      <c r="AD23" s="126"/>
      <c r="AE23" s="126"/>
    </row>
    <row r="24">
      <c r="A24" s="125">
        <v>44650.837124432874</v>
      </c>
      <c r="B24" s="75"/>
      <c r="C24" s="75"/>
      <c r="D24" s="75" t="s">
        <v>767</v>
      </c>
      <c r="E24" s="75" t="s">
        <v>768</v>
      </c>
      <c r="F24" s="75" t="s">
        <v>769</v>
      </c>
      <c r="G24" s="75" t="s">
        <v>770</v>
      </c>
      <c r="H24" s="75" t="s">
        <v>689</v>
      </c>
      <c r="I24" s="75" t="s">
        <v>662</v>
      </c>
      <c r="J24" s="75" t="s">
        <v>771</v>
      </c>
      <c r="K24" s="75" t="s">
        <v>772</v>
      </c>
      <c r="L24" s="75" t="s">
        <v>773</v>
      </c>
      <c r="M24" s="75" t="s">
        <v>665</v>
      </c>
      <c r="N24" s="75" t="s">
        <v>714</v>
      </c>
      <c r="O24" s="75" t="s">
        <v>774</v>
      </c>
      <c r="P24" s="75" t="s">
        <v>678</v>
      </c>
      <c r="Q24" s="75" t="s">
        <v>548</v>
      </c>
      <c r="R24" s="75" t="s">
        <v>679</v>
      </c>
      <c r="S24" s="126"/>
      <c r="T24" s="126"/>
      <c r="U24" s="126"/>
      <c r="V24" s="126"/>
      <c r="W24" s="126"/>
      <c r="X24" s="126"/>
      <c r="Y24" s="126"/>
      <c r="Z24" s="126"/>
      <c r="AA24" s="126"/>
      <c r="AB24" s="126"/>
      <c r="AC24" s="126"/>
      <c r="AD24" s="126"/>
      <c r="AE24" s="126"/>
    </row>
    <row r="25">
      <c r="A25" s="125">
        <v>44651.6077338426</v>
      </c>
      <c r="B25" s="75"/>
      <c r="C25" s="75"/>
      <c r="D25" s="75" t="s">
        <v>782</v>
      </c>
      <c r="E25" s="75" t="s">
        <v>783</v>
      </c>
      <c r="F25" s="75" t="s">
        <v>784</v>
      </c>
      <c r="G25" s="75" t="s">
        <v>739</v>
      </c>
      <c r="H25" s="75" t="s">
        <v>673</v>
      </c>
      <c r="I25" s="75" t="s">
        <v>662</v>
      </c>
      <c r="J25" s="75" t="s">
        <v>785</v>
      </c>
      <c r="K25" s="75" t="s">
        <v>786</v>
      </c>
      <c r="L25" s="75" t="s">
        <v>664</v>
      </c>
      <c r="M25" s="75" t="s">
        <v>691</v>
      </c>
      <c r="N25" s="75" t="s">
        <v>676</v>
      </c>
      <c r="O25" s="75" t="s">
        <v>704</v>
      </c>
      <c r="P25" s="75" t="s">
        <v>678</v>
      </c>
      <c r="Q25" s="75" t="s">
        <v>548</v>
      </c>
      <c r="R25" s="75" t="s">
        <v>679</v>
      </c>
      <c r="S25" s="140" t="s">
        <v>787</v>
      </c>
      <c r="T25" s="126"/>
      <c r="U25" s="126"/>
      <c r="V25" s="126"/>
      <c r="W25" s="126"/>
      <c r="X25" s="126"/>
      <c r="Y25" s="126"/>
      <c r="Z25" s="126"/>
      <c r="AA25" s="126"/>
      <c r="AB25" s="126"/>
      <c r="AC25" s="126"/>
      <c r="AD25" s="126"/>
      <c r="AE25" s="126"/>
    </row>
  </sheetData>
  <hyperlinks>
    <hyperlink r:id="rId2" ref="S1"/>
    <hyperlink r:id="rId3" ref="S2"/>
    <hyperlink r:id="rId4" ref="S4"/>
    <hyperlink r:id="rId5" ref="S6"/>
    <hyperlink r:id="rId6" ref="S8"/>
    <hyperlink r:id="rId7" ref="S9"/>
    <hyperlink r:id="rId8" ref="S10"/>
    <hyperlink r:id="rId9" ref="S11"/>
    <hyperlink r:id="rId10" ref="S18"/>
    <hyperlink r:id="rId11" ref="S22"/>
    <hyperlink r:id="rId12" ref="S23"/>
    <hyperlink r:id="rId13" ref="S25"/>
  </hyperlinks>
  <drawing r:id="rId14"/>
  <legacyDrawing r:id="rId1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8.88"/>
    <col customWidth="1" min="2" max="2" width="12.5"/>
    <col customWidth="1" min="4" max="4" width="35.13"/>
  </cols>
  <sheetData>
    <row r="1">
      <c r="A1" s="77" t="s">
        <v>442</v>
      </c>
      <c r="B1" s="78"/>
    </row>
    <row r="2">
      <c r="A2" s="78"/>
      <c r="B2" s="78"/>
    </row>
    <row r="3">
      <c r="A3" s="79"/>
      <c r="B3" s="79"/>
    </row>
    <row r="4">
      <c r="A4" s="80" t="s">
        <v>443</v>
      </c>
      <c r="B4" s="81">
        <v>8.0</v>
      </c>
    </row>
    <row r="5">
      <c r="A5" s="80" t="s">
        <v>444</v>
      </c>
      <c r="B5" s="81">
        <v>10.0</v>
      </c>
      <c r="D5" s="2" t="s">
        <v>445</v>
      </c>
      <c r="E5" s="1">
        <f>SUM(B4:B5)</f>
        <v>18</v>
      </c>
    </row>
    <row r="6">
      <c r="A6" s="80" t="s">
        <v>446</v>
      </c>
      <c r="B6" s="81">
        <v>20.0</v>
      </c>
      <c r="D6" s="2" t="s">
        <v>984</v>
      </c>
      <c r="E6" s="1">
        <f>SUM(B4:B6)</f>
        <v>38</v>
      </c>
    </row>
    <row r="7">
      <c r="A7" s="80" t="s">
        <v>448</v>
      </c>
      <c r="B7" s="81">
        <v>10.0</v>
      </c>
    </row>
    <row r="8">
      <c r="A8" s="82" t="s">
        <v>449</v>
      </c>
      <c r="B8" s="81">
        <f>SUM(B4:B7)</f>
        <v>48</v>
      </c>
    </row>
    <row r="10">
      <c r="A10" s="83" t="s">
        <v>450</v>
      </c>
      <c r="B10" s="84">
        <v>5.0</v>
      </c>
    </row>
    <row r="11">
      <c r="A11" s="83" t="s">
        <v>451</v>
      </c>
      <c r="B11" s="83">
        <f>B10*(E6)</f>
        <v>190</v>
      </c>
    </row>
    <row r="12">
      <c r="A12" s="78"/>
      <c r="B12" s="78"/>
    </row>
    <row r="13">
      <c r="A13" s="79" t="s">
        <v>452</v>
      </c>
      <c r="B13" s="79"/>
    </row>
    <row r="14">
      <c r="A14" s="82" t="s">
        <v>453</v>
      </c>
      <c r="B14" s="85">
        <v>500.0</v>
      </c>
    </row>
    <row r="15">
      <c r="A15" s="82" t="s">
        <v>454</v>
      </c>
      <c r="B15" s="85">
        <v>1200.0</v>
      </c>
    </row>
    <row r="16">
      <c r="A16" s="82" t="s">
        <v>455</v>
      </c>
      <c r="B16" s="81">
        <v>160.0</v>
      </c>
    </row>
    <row r="17">
      <c r="A17" s="82" t="s">
        <v>456</v>
      </c>
      <c r="B17" s="81">
        <v>25.0</v>
      </c>
    </row>
    <row r="18">
      <c r="A18" s="82" t="s">
        <v>457</v>
      </c>
      <c r="B18" s="81">
        <v>10.0</v>
      </c>
    </row>
    <row r="19">
      <c r="A19" s="80" t="s">
        <v>458</v>
      </c>
      <c r="B19" s="81">
        <v>50.0</v>
      </c>
    </row>
    <row r="20">
      <c r="A20" s="80" t="s">
        <v>459</v>
      </c>
      <c r="B20" s="81">
        <v>100.0</v>
      </c>
    </row>
    <row r="21">
      <c r="A21" s="79"/>
      <c r="B21" s="79"/>
    </row>
    <row r="22">
      <c r="A22" s="82" t="s">
        <v>460</v>
      </c>
      <c r="B22" s="85">
        <f>B14*B5+(B15*B4)</f>
        <v>14600</v>
      </c>
    </row>
    <row r="23">
      <c r="A23" s="82" t="s">
        <v>462</v>
      </c>
      <c r="B23" s="85">
        <f>B16*B11</f>
        <v>30400</v>
      </c>
    </row>
    <row r="24">
      <c r="A24" s="82" t="s">
        <v>156</v>
      </c>
      <c r="B24" s="85">
        <f>B17*B8*5</f>
        <v>6000</v>
      </c>
    </row>
    <row r="25">
      <c r="A25" s="82" t="s">
        <v>463</v>
      </c>
      <c r="B25" s="85">
        <f>2*5*B18*B8</f>
        <v>4800</v>
      </c>
    </row>
    <row r="26">
      <c r="A26" s="82" t="s">
        <v>458</v>
      </c>
      <c r="B26" s="85">
        <f>B19*B11</f>
        <v>9500</v>
      </c>
    </row>
    <row r="27">
      <c r="A27" s="82" t="s">
        <v>464</v>
      </c>
      <c r="B27" s="81">
        <f>B20*B8</f>
        <v>4800</v>
      </c>
    </row>
    <row r="28">
      <c r="A28" s="82" t="s">
        <v>253</v>
      </c>
      <c r="B28" s="85">
        <f>SUM(B22:B27)</f>
        <v>70100</v>
      </c>
    </row>
    <row r="29">
      <c r="A29" s="87" t="s">
        <v>465</v>
      </c>
      <c r="B29" s="88">
        <f>SUM(B23:B27)</f>
        <v>55500</v>
      </c>
    </row>
  </sheetData>
  <printOptions gridLines="1" horizontalCentered="1"/>
  <pageMargins bottom="0.75" footer="0.0" header="0.0" left="0.7" right="0.7" top="0.75"/>
  <pageSetup fitToHeight="0" paperSize="9" cellComments="atEnd" orientation="landscape" pageOrder="overThenDown"/>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43" width="18.88"/>
  </cols>
  <sheetData>
    <row r="1">
      <c r="A1" s="1" t="s">
        <v>0</v>
      </c>
      <c r="B1" s="1" t="s">
        <v>3</v>
      </c>
      <c r="C1" s="2" t="s">
        <v>144</v>
      </c>
      <c r="D1" s="2" t="s">
        <v>2</v>
      </c>
      <c r="E1" s="2" t="s">
        <v>985</v>
      </c>
      <c r="F1" s="1" t="s">
        <v>986</v>
      </c>
      <c r="G1" s="1" t="s">
        <v>987</v>
      </c>
      <c r="H1" s="2" t="s">
        <v>988</v>
      </c>
      <c r="I1" s="1" t="s">
        <v>989</v>
      </c>
      <c r="J1" s="2" t="s">
        <v>990</v>
      </c>
      <c r="K1" s="2" t="s">
        <v>991</v>
      </c>
      <c r="L1" s="2" t="s">
        <v>992</v>
      </c>
      <c r="M1" s="107" t="s">
        <v>993</v>
      </c>
      <c r="N1" s="2" t="s">
        <v>994</v>
      </c>
      <c r="O1" s="2" t="s">
        <v>995</v>
      </c>
      <c r="P1" s="2" t="s">
        <v>996</v>
      </c>
      <c r="Q1" s="2" t="s">
        <v>997</v>
      </c>
      <c r="R1" s="2" t="s">
        <v>998</v>
      </c>
      <c r="S1" s="2" t="s">
        <v>999</v>
      </c>
      <c r="T1" s="2" t="s">
        <v>1000</v>
      </c>
      <c r="U1" s="2" t="s">
        <v>1001</v>
      </c>
      <c r="V1" s="2" t="s">
        <v>1002</v>
      </c>
      <c r="W1" s="2" t="s">
        <v>1003</v>
      </c>
      <c r="X1" s="2" t="s">
        <v>1004</v>
      </c>
      <c r="Y1" s="2" t="s">
        <v>1005</v>
      </c>
      <c r="Z1" s="2" t="s">
        <v>1006</v>
      </c>
      <c r="AA1" s="2" t="s">
        <v>1007</v>
      </c>
      <c r="AB1" s="2" t="s">
        <v>1008</v>
      </c>
      <c r="AC1" s="2" t="s">
        <v>1009</v>
      </c>
      <c r="AD1" s="2" t="s">
        <v>1010</v>
      </c>
      <c r="AE1" s="2" t="s">
        <v>1011</v>
      </c>
      <c r="AF1" s="2" t="s">
        <v>1012</v>
      </c>
      <c r="AG1" s="2" t="s">
        <v>1013</v>
      </c>
      <c r="AH1" s="2" t="s">
        <v>1014</v>
      </c>
      <c r="AI1" s="2" t="s">
        <v>660</v>
      </c>
      <c r="AJ1" s="2" t="s">
        <v>660</v>
      </c>
      <c r="AK1" s="2" t="s">
        <v>660</v>
      </c>
    </row>
    <row r="2">
      <c r="A2" s="3">
        <v>44648.4614753125</v>
      </c>
      <c r="B2" s="2" t="s">
        <v>660</v>
      </c>
      <c r="C2" s="2" t="s">
        <v>113</v>
      </c>
      <c r="D2" s="2" t="s">
        <v>114</v>
      </c>
      <c r="F2" s="146" t="s">
        <v>1015</v>
      </c>
      <c r="G2" s="146" t="s">
        <v>1016</v>
      </c>
      <c r="H2" s="2" t="s">
        <v>662</v>
      </c>
      <c r="L2" s="2" t="s">
        <v>1017</v>
      </c>
      <c r="M2" s="76" t="s">
        <v>1018</v>
      </c>
      <c r="N2" s="2" t="s">
        <v>1019</v>
      </c>
      <c r="O2" s="2" t="s">
        <v>1020</v>
      </c>
      <c r="P2" s="2" t="s">
        <v>1021</v>
      </c>
      <c r="Q2" s="2" t="s">
        <v>1022</v>
      </c>
      <c r="R2" s="2">
        <v>6.3435679E7</v>
      </c>
      <c r="S2" s="2" t="s">
        <v>1023</v>
      </c>
      <c r="AH2" s="2" t="s">
        <v>1024</v>
      </c>
    </row>
    <row r="3">
      <c r="A3" s="3">
        <v>44648.63712561343</v>
      </c>
      <c r="B3" s="2" t="s">
        <v>660</v>
      </c>
      <c r="C3" s="2" t="s">
        <v>14</v>
      </c>
      <c r="D3" s="2" t="s">
        <v>105</v>
      </c>
      <c r="E3" s="2" t="s">
        <v>1025</v>
      </c>
      <c r="F3" s="146" t="s">
        <v>1015</v>
      </c>
      <c r="G3" s="146" t="s">
        <v>1016</v>
      </c>
      <c r="H3" s="2" t="s">
        <v>662</v>
      </c>
      <c r="J3" s="2" t="s">
        <v>1026</v>
      </c>
      <c r="K3" s="2" t="s">
        <v>1027</v>
      </c>
      <c r="L3" s="2" t="s">
        <v>1028</v>
      </c>
      <c r="M3" s="147" t="s">
        <v>1029</v>
      </c>
      <c r="V3" s="2" t="s">
        <v>1030</v>
      </c>
      <c r="W3" s="2" t="s">
        <v>1031</v>
      </c>
      <c r="X3" s="148">
        <v>45819.0</v>
      </c>
      <c r="Y3" s="2" t="s">
        <v>1032</v>
      </c>
      <c r="Z3" s="2" t="s">
        <v>1033</v>
      </c>
      <c r="AA3" s="148">
        <v>44745.0</v>
      </c>
      <c r="AB3" s="149">
        <v>0.36597222222189885</v>
      </c>
      <c r="AC3" s="148">
        <v>44750.0</v>
      </c>
      <c r="AD3" s="2" t="s">
        <v>1034</v>
      </c>
      <c r="AE3" s="2" t="s">
        <v>1035</v>
      </c>
      <c r="AF3" s="149">
        <v>0.8541666666642413</v>
      </c>
      <c r="AG3" s="2" t="s">
        <v>1036</v>
      </c>
      <c r="AH3" s="2" t="s">
        <v>1037</v>
      </c>
    </row>
    <row r="4" ht="20.25" customHeight="1">
      <c r="A4" s="3">
        <v>44650.22282469907</v>
      </c>
      <c r="B4" s="2" t="s">
        <v>660</v>
      </c>
      <c r="C4" s="2" t="s">
        <v>67</v>
      </c>
      <c r="D4" s="2" t="s">
        <v>68</v>
      </c>
      <c r="F4" s="146" t="s">
        <v>1015</v>
      </c>
      <c r="G4" s="146" t="s">
        <v>1038</v>
      </c>
      <c r="H4" s="2" t="s">
        <v>662</v>
      </c>
      <c r="L4" s="2" t="s">
        <v>1039</v>
      </c>
      <c r="M4" s="2" t="s">
        <v>1018</v>
      </c>
      <c r="N4" s="2" t="s">
        <v>1040</v>
      </c>
      <c r="O4" s="2" t="s">
        <v>477</v>
      </c>
      <c r="R4" s="146" t="s">
        <v>1041</v>
      </c>
      <c r="S4" s="2" t="s">
        <v>1042</v>
      </c>
      <c r="U4" s="2" t="s">
        <v>1043</v>
      </c>
      <c r="AH4" s="2" t="s">
        <v>1037</v>
      </c>
    </row>
    <row r="5">
      <c r="A5" s="3">
        <v>44650.62312737269</v>
      </c>
      <c r="B5" s="2" t="s">
        <v>660</v>
      </c>
      <c r="C5" s="2" t="s">
        <v>1044</v>
      </c>
      <c r="D5" s="2" t="s">
        <v>229</v>
      </c>
      <c r="E5" s="2" t="s">
        <v>1045</v>
      </c>
      <c r="F5" s="146" t="s">
        <v>1015</v>
      </c>
      <c r="G5" s="146" t="s">
        <v>1046</v>
      </c>
      <c r="H5" s="2" t="s">
        <v>374</v>
      </c>
      <c r="J5" s="2" t="s">
        <v>1026</v>
      </c>
      <c r="K5" s="2" t="s">
        <v>1047</v>
      </c>
      <c r="L5" s="2" t="s">
        <v>1048</v>
      </c>
      <c r="M5" s="150" t="s">
        <v>1029</v>
      </c>
      <c r="V5" s="2" t="s">
        <v>1049</v>
      </c>
      <c r="W5" s="2">
        <v>5.47540919E8</v>
      </c>
      <c r="X5" s="148">
        <v>46987.0</v>
      </c>
      <c r="Y5" s="2" t="s">
        <v>1032</v>
      </c>
      <c r="Z5" s="2" t="s">
        <v>1050</v>
      </c>
      <c r="AA5" s="148">
        <v>44745.0</v>
      </c>
      <c r="AB5" s="149">
        <v>0.7604166666642413</v>
      </c>
      <c r="AC5" s="148">
        <v>44748.0</v>
      </c>
      <c r="AD5" s="2" t="s">
        <v>1051</v>
      </c>
      <c r="AE5" s="2" t="s">
        <v>1052</v>
      </c>
      <c r="AF5" s="149">
        <v>0.8888888888905058</v>
      </c>
      <c r="AG5" s="2" t="s">
        <v>1053</v>
      </c>
      <c r="AH5" s="2" t="s">
        <v>1024</v>
      </c>
    </row>
    <row r="6">
      <c r="A6" s="3">
        <v>44650.90788909722</v>
      </c>
      <c r="B6" s="2" t="s">
        <v>660</v>
      </c>
      <c r="C6" s="2" t="s">
        <v>1054</v>
      </c>
      <c r="D6" s="2" t="s">
        <v>475</v>
      </c>
      <c r="E6" s="2" t="s">
        <v>1055</v>
      </c>
      <c r="F6" s="146" t="s">
        <v>1015</v>
      </c>
      <c r="G6" s="146" t="s">
        <v>1016</v>
      </c>
      <c r="H6" s="2" t="s">
        <v>662</v>
      </c>
      <c r="J6" s="2" t="s">
        <v>1026</v>
      </c>
      <c r="K6" s="2" t="s">
        <v>1056</v>
      </c>
      <c r="L6" s="2" t="s">
        <v>1057</v>
      </c>
      <c r="M6" s="150" t="s">
        <v>1029</v>
      </c>
      <c r="V6" s="2" t="s">
        <v>1049</v>
      </c>
      <c r="W6" s="2" t="s">
        <v>1058</v>
      </c>
      <c r="X6" s="148">
        <v>45525.0</v>
      </c>
      <c r="Y6" s="2" t="s">
        <v>1032</v>
      </c>
      <c r="Z6" s="2" t="s">
        <v>1059</v>
      </c>
      <c r="AA6" s="148">
        <v>44744.0</v>
      </c>
      <c r="AC6" s="148">
        <v>44750.0</v>
      </c>
      <c r="AD6" s="2" t="s">
        <v>1059</v>
      </c>
      <c r="AE6" s="2" t="s">
        <v>1060</v>
      </c>
      <c r="AG6" s="2" t="s">
        <v>1036</v>
      </c>
      <c r="AH6" s="2" t="s">
        <v>1037</v>
      </c>
    </row>
    <row r="7">
      <c r="A7" s="3">
        <v>44657.55312283565</v>
      </c>
      <c r="B7" s="2" t="s">
        <v>660</v>
      </c>
      <c r="C7" s="2" t="s">
        <v>1061</v>
      </c>
      <c r="D7" s="2" t="s">
        <v>63</v>
      </c>
      <c r="F7" s="146" t="s">
        <v>1015</v>
      </c>
      <c r="G7" s="146" t="s">
        <v>1016</v>
      </c>
      <c r="H7" s="2" t="s">
        <v>662</v>
      </c>
      <c r="L7" s="2" t="s">
        <v>1062</v>
      </c>
      <c r="M7" s="2" t="s">
        <v>1018</v>
      </c>
      <c r="N7" s="2" t="s">
        <v>1063</v>
      </c>
      <c r="O7" s="2" t="s">
        <v>1025</v>
      </c>
      <c r="P7" s="2" t="s">
        <v>1064</v>
      </c>
      <c r="Q7" s="2" t="s">
        <v>1065</v>
      </c>
      <c r="R7" s="2" t="s">
        <v>1066</v>
      </c>
      <c r="S7" s="2" t="s">
        <v>1067</v>
      </c>
      <c r="AH7" s="2" t="s">
        <v>1024</v>
      </c>
    </row>
    <row r="8">
      <c r="A8" s="3">
        <v>44672.65774199074</v>
      </c>
      <c r="B8" s="2" t="s">
        <v>660</v>
      </c>
      <c r="C8" s="2" t="s">
        <v>1068</v>
      </c>
      <c r="D8" s="2" t="s">
        <v>431</v>
      </c>
      <c r="E8" s="2" t="s">
        <v>1069</v>
      </c>
      <c r="F8" s="146" t="s">
        <v>1070</v>
      </c>
      <c r="G8" s="146" t="s">
        <v>1016</v>
      </c>
      <c r="H8" s="2" t="s">
        <v>662</v>
      </c>
      <c r="J8" s="2" t="s">
        <v>1071</v>
      </c>
      <c r="K8" s="2" t="s">
        <v>1072</v>
      </c>
      <c r="L8" s="2" t="s">
        <v>1073</v>
      </c>
      <c r="M8" s="2" t="s">
        <v>1029</v>
      </c>
      <c r="V8" s="2" t="s">
        <v>1049</v>
      </c>
      <c r="W8" s="2" t="s">
        <v>1074</v>
      </c>
      <c r="X8" s="148">
        <v>45788.0</v>
      </c>
      <c r="Y8" s="2" t="s">
        <v>1032</v>
      </c>
      <c r="Z8" s="2" t="s">
        <v>1075</v>
      </c>
      <c r="AA8" s="148">
        <v>44747.0</v>
      </c>
      <c r="AB8" s="149">
        <v>0.71875</v>
      </c>
      <c r="AC8" s="148">
        <v>44750.0</v>
      </c>
      <c r="AD8" s="2" t="s">
        <v>1075</v>
      </c>
      <c r="AE8" s="2" t="s">
        <v>1076</v>
      </c>
      <c r="AF8" s="149">
        <v>0.7604166666642413</v>
      </c>
      <c r="AG8" s="2" t="s">
        <v>1053</v>
      </c>
      <c r="AH8" s="2" t="s">
        <v>1037</v>
      </c>
    </row>
    <row r="9">
      <c r="A9" s="3">
        <v>44684.90202746528</v>
      </c>
      <c r="B9" s="2" t="s">
        <v>660</v>
      </c>
      <c r="C9" s="2" t="s">
        <v>38</v>
      </c>
      <c r="D9" s="2" t="s">
        <v>39</v>
      </c>
      <c r="F9" s="146" t="s">
        <v>1015</v>
      </c>
      <c r="G9" s="146" t="s">
        <v>1016</v>
      </c>
      <c r="H9" s="2" t="s">
        <v>662</v>
      </c>
      <c r="L9" s="2" t="s">
        <v>1077</v>
      </c>
      <c r="M9" s="2" t="s">
        <v>1018</v>
      </c>
      <c r="N9" s="2" t="s">
        <v>1078</v>
      </c>
      <c r="O9" s="2" t="s">
        <v>1079</v>
      </c>
      <c r="P9" s="2" t="s">
        <v>1080</v>
      </c>
      <c r="Q9" s="2" t="s">
        <v>1081</v>
      </c>
      <c r="R9" s="2">
        <v>1.1747625E7</v>
      </c>
      <c r="S9" s="2" t="s">
        <v>1082</v>
      </c>
      <c r="T9" s="2" t="s">
        <v>1083</v>
      </c>
      <c r="AH9" s="2" t="s">
        <v>1037</v>
      </c>
    </row>
    <row r="10">
      <c r="A10" s="3"/>
    </row>
    <row r="11">
      <c r="M11" s="106"/>
    </row>
    <row r="12">
      <c r="M12" s="106"/>
    </row>
    <row r="13">
      <c r="M13" s="106"/>
    </row>
    <row r="14">
      <c r="M14" s="106"/>
    </row>
    <row r="15">
      <c r="M15" s="106"/>
    </row>
    <row r="16">
      <c r="M16" s="106"/>
    </row>
    <row r="17">
      <c r="M17" s="106"/>
    </row>
    <row r="18">
      <c r="M18" s="106"/>
    </row>
    <row r="19">
      <c r="M19" s="106"/>
    </row>
    <row r="20">
      <c r="M20" s="106"/>
    </row>
    <row r="21">
      <c r="M21" s="106"/>
    </row>
    <row r="22">
      <c r="M22" s="106"/>
    </row>
    <row r="23">
      <c r="M23" s="106"/>
    </row>
    <row r="24">
      <c r="M24" s="106"/>
    </row>
    <row r="25">
      <c r="M25" s="106"/>
    </row>
    <row r="26">
      <c r="M26" s="106"/>
    </row>
    <row r="27">
      <c r="M27" s="106"/>
    </row>
    <row r="28">
      <c r="M28" s="106"/>
    </row>
    <row r="29">
      <c r="M29" s="106"/>
    </row>
    <row r="30">
      <c r="M30" s="106"/>
    </row>
    <row r="31">
      <c r="M31" s="106"/>
    </row>
    <row r="32">
      <c r="M32" s="106"/>
    </row>
    <row r="33">
      <c r="M33" s="106"/>
    </row>
    <row r="34">
      <c r="M34" s="106"/>
    </row>
    <row r="35">
      <c r="M35" s="106"/>
    </row>
    <row r="36">
      <c r="M36" s="106"/>
    </row>
    <row r="37">
      <c r="E37" s="2" t="s">
        <v>1084</v>
      </c>
      <c r="M37" s="106"/>
    </row>
    <row r="38">
      <c r="M38" s="106"/>
    </row>
    <row r="39">
      <c r="M39" s="106"/>
    </row>
    <row r="40">
      <c r="M40" s="106"/>
    </row>
    <row r="41">
      <c r="M41" s="106"/>
    </row>
    <row r="42">
      <c r="M42" s="106"/>
    </row>
    <row r="43">
      <c r="M43" s="106"/>
    </row>
    <row r="44">
      <c r="M44" s="106"/>
    </row>
    <row r="45">
      <c r="M45" s="106"/>
    </row>
    <row r="46">
      <c r="M46" s="106"/>
    </row>
    <row r="47">
      <c r="M47" s="106"/>
    </row>
    <row r="48">
      <c r="M48" s="106"/>
    </row>
    <row r="49">
      <c r="M49" s="106"/>
    </row>
    <row r="50">
      <c r="M50" s="106"/>
    </row>
    <row r="51">
      <c r="M51" s="106"/>
    </row>
    <row r="52">
      <c r="M52" s="106"/>
    </row>
    <row r="53">
      <c r="M53" s="106"/>
    </row>
    <row r="54">
      <c r="M54" s="106"/>
    </row>
    <row r="55">
      <c r="M55" s="106"/>
    </row>
    <row r="56">
      <c r="M56" s="106"/>
    </row>
    <row r="57">
      <c r="M57" s="106"/>
    </row>
    <row r="58">
      <c r="M58" s="106"/>
    </row>
    <row r="59">
      <c r="M59" s="106"/>
    </row>
    <row r="60">
      <c r="M60" s="106"/>
    </row>
    <row r="61">
      <c r="M61" s="106"/>
    </row>
    <row r="62">
      <c r="M62" s="106"/>
    </row>
    <row r="63">
      <c r="M63" s="106"/>
    </row>
    <row r="64">
      <c r="M64" s="106"/>
    </row>
    <row r="65">
      <c r="M65" s="106"/>
    </row>
    <row r="66">
      <c r="M66" s="106"/>
    </row>
    <row r="67">
      <c r="M67" s="106"/>
    </row>
    <row r="68">
      <c r="M68" s="106"/>
    </row>
    <row r="69">
      <c r="M69" s="106"/>
    </row>
    <row r="70">
      <c r="M70" s="106"/>
    </row>
    <row r="71">
      <c r="M71" s="106"/>
    </row>
    <row r="72">
      <c r="M72" s="106"/>
    </row>
    <row r="73">
      <c r="M73" s="106"/>
    </row>
    <row r="74">
      <c r="M74" s="106"/>
    </row>
    <row r="75">
      <c r="M75" s="106"/>
    </row>
    <row r="76">
      <c r="M76" s="106"/>
    </row>
    <row r="77">
      <c r="M77" s="106"/>
    </row>
    <row r="78">
      <c r="M78" s="106"/>
    </row>
    <row r="79">
      <c r="M79" s="106"/>
    </row>
    <row r="80">
      <c r="M80" s="106"/>
    </row>
    <row r="81">
      <c r="M81" s="106"/>
    </row>
    <row r="82">
      <c r="M82" s="106"/>
    </row>
    <row r="83">
      <c r="M83" s="106"/>
    </row>
    <row r="84">
      <c r="M84" s="106"/>
    </row>
    <row r="85">
      <c r="M85" s="106"/>
    </row>
    <row r="86">
      <c r="M86" s="106"/>
    </row>
    <row r="87">
      <c r="M87" s="106"/>
    </row>
    <row r="88">
      <c r="M88" s="106"/>
    </row>
    <row r="89">
      <c r="M89" s="106"/>
    </row>
    <row r="90">
      <c r="M90" s="106"/>
    </row>
    <row r="91">
      <c r="M91" s="106"/>
    </row>
    <row r="92">
      <c r="M92" s="106"/>
    </row>
    <row r="93">
      <c r="M93" s="106"/>
    </row>
    <row r="94">
      <c r="M94" s="106"/>
    </row>
    <row r="95">
      <c r="M95" s="106"/>
    </row>
    <row r="96">
      <c r="M96" s="106"/>
    </row>
    <row r="97">
      <c r="M97" s="106"/>
    </row>
    <row r="98">
      <c r="M98" s="106"/>
    </row>
    <row r="99">
      <c r="M99" s="106"/>
    </row>
    <row r="100">
      <c r="M100" s="106"/>
    </row>
    <row r="101">
      <c r="M101" s="106"/>
    </row>
    <row r="102">
      <c r="M102" s="106"/>
    </row>
    <row r="103">
      <c r="M103" s="106"/>
    </row>
    <row r="104">
      <c r="M104" s="106"/>
    </row>
    <row r="105">
      <c r="M105" s="106"/>
    </row>
    <row r="106">
      <c r="M106" s="106"/>
    </row>
    <row r="107">
      <c r="M107" s="106"/>
    </row>
    <row r="108">
      <c r="M108" s="106"/>
    </row>
    <row r="109">
      <c r="M109" s="106"/>
    </row>
    <row r="110">
      <c r="M110" s="106"/>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1.5"/>
    <col customWidth="1" min="3" max="5" width="18.88"/>
    <col customWidth="1" min="6" max="6" width="36.5"/>
    <col customWidth="1" min="7" max="17" width="18.88"/>
  </cols>
  <sheetData>
    <row r="1">
      <c r="A1" s="1" t="s">
        <v>0</v>
      </c>
      <c r="B1" s="1" t="s">
        <v>3</v>
      </c>
      <c r="C1" s="1" t="s">
        <v>240</v>
      </c>
      <c r="D1" s="1" t="s">
        <v>1</v>
      </c>
      <c r="E1" s="1" t="s">
        <v>2</v>
      </c>
      <c r="F1" s="1" t="s">
        <v>1085</v>
      </c>
      <c r="G1" s="1" t="s">
        <v>1086</v>
      </c>
      <c r="H1" s="1" t="s">
        <v>1087</v>
      </c>
      <c r="I1" s="2" t="s">
        <v>988</v>
      </c>
      <c r="J1" s="1" t="s">
        <v>1088</v>
      </c>
      <c r="K1" s="2" t="s">
        <v>1014</v>
      </c>
    </row>
    <row r="2">
      <c r="A2" s="3">
        <v>44672.3985883912</v>
      </c>
      <c r="B2" s="2" t="s">
        <v>97</v>
      </c>
      <c r="D2" s="2" t="s">
        <v>95</v>
      </c>
      <c r="E2" s="2" t="s">
        <v>433</v>
      </c>
      <c r="F2" s="2" t="s">
        <v>332</v>
      </c>
      <c r="G2" s="146" t="s">
        <v>1015</v>
      </c>
      <c r="H2" s="146" t="s">
        <v>1016</v>
      </c>
      <c r="I2" s="2" t="s">
        <v>662</v>
      </c>
      <c r="J2" s="2" t="s">
        <v>333</v>
      </c>
      <c r="K2" s="2" t="s">
        <v>1037</v>
      </c>
    </row>
    <row r="3">
      <c r="A3" s="3">
        <v>44672.39850660879</v>
      </c>
      <c r="B3" s="2" t="s">
        <v>351</v>
      </c>
      <c r="D3" s="2" t="s">
        <v>349</v>
      </c>
      <c r="E3" s="2" t="s">
        <v>350</v>
      </c>
      <c r="F3" s="2" t="s">
        <v>345</v>
      </c>
      <c r="G3" s="146" t="s">
        <v>1015</v>
      </c>
      <c r="H3" s="146" t="s">
        <v>1016</v>
      </c>
      <c r="I3" s="2" t="s">
        <v>662</v>
      </c>
      <c r="J3" s="2" t="s">
        <v>548</v>
      </c>
      <c r="K3" s="2" t="s">
        <v>1024</v>
      </c>
    </row>
    <row r="4">
      <c r="A4" s="3">
        <v>44672.434684340275</v>
      </c>
      <c r="B4" s="2" t="s">
        <v>348</v>
      </c>
      <c r="D4" s="2" t="s">
        <v>346</v>
      </c>
      <c r="E4" s="2" t="s">
        <v>347</v>
      </c>
      <c r="F4" s="2" t="s">
        <v>1089</v>
      </c>
      <c r="G4" s="146" t="s">
        <v>1015</v>
      </c>
      <c r="H4" s="146" t="s">
        <v>1016</v>
      </c>
      <c r="I4" s="2" t="s">
        <v>662</v>
      </c>
      <c r="J4" s="2" t="s">
        <v>548</v>
      </c>
      <c r="K4" s="2" t="s">
        <v>1037</v>
      </c>
    </row>
    <row r="5">
      <c r="A5" s="3">
        <v>44672.530691203705</v>
      </c>
      <c r="B5" s="2" t="s">
        <v>87</v>
      </c>
      <c r="D5" s="2" t="s">
        <v>85</v>
      </c>
      <c r="E5" s="2" t="s">
        <v>86</v>
      </c>
      <c r="F5" s="2" t="s">
        <v>1090</v>
      </c>
      <c r="G5" s="146" t="s">
        <v>1015</v>
      </c>
      <c r="H5" s="146" t="s">
        <v>1038</v>
      </c>
      <c r="I5" s="2" t="s">
        <v>662</v>
      </c>
      <c r="J5" s="2" t="s">
        <v>548</v>
      </c>
      <c r="K5" s="2" t="s">
        <v>1024</v>
      </c>
    </row>
    <row r="6">
      <c r="A6" s="3">
        <v>44672.64704252315</v>
      </c>
      <c r="B6" s="2" t="s">
        <v>353</v>
      </c>
      <c r="D6" s="2" t="s">
        <v>219</v>
      </c>
      <c r="E6" s="2" t="s">
        <v>220</v>
      </c>
      <c r="F6" s="2" t="s">
        <v>352</v>
      </c>
      <c r="G6" s="146" t="s">
        <v>1015</v>
      </c>
      <c r="H6" s="146" t="s">
        <v>1016</v>
      </c>
      <c r="I6" s="2" t="s">
        <v>662</v>
      </c>
      <c r="J6" s="2" t="s">
        <v>548</v>
      </c>
      <c r="K6" s="2" t="s">
        <v>1037</v>
      </c>
    </row>
    <row r="7">
      <c r="A7" s="3">
        <v>44674.01410552084</v>
      </c>
      <c r="B7" s="2" t="s">
        <v>82</v>
      </c>
      <c r="D7" s="2" t="s">
        <v>81</v>
      </c>
      <c r="E7" s="2" t="s">
        <v>77</v>
      </c>
      <c r="F7" s="2" t="s">
        <v>345</v>
      </c>
      <c r="G7" s="146" t="s">
        <v>1015</v>
      </c>
      <c r="H7" s="146" t="s">
        <v>1016</v>
      </c>
      <c r="I7" s="2" t="s">
        <v>662</v>
      </c>
      <c r="J7" s="2" t="s">
        <v>548</v>
      </c>
      <c r="K7" s="2" t="s">
        <v>1037</v>
      </c>
    </row>
    <row r="8">
      <c r="A8" s="151">
        <v>44678.8081246875</v>
      </c>
      <c r="B8" s="34" t="s">
        <v>102</v>
      </c>
      <c r="C8" s="35"/>
      <c r="D8" s="34" t="s">
        <v>100</v>
      </c>
      <c r="E8" s="34" t="s">
        <v>101</v>
      </c>
      <c r="F8" s="34" t="s">
        <v>1091</v>
      </c>
      <c r="G8" s="152" t="s">
        <v>1015</v>
      </c>
      <c r="H8" s="152" t="s">
        <v>1016</v>
      </c>
      <c r="I8" s="34" t="s">
        <v>662</v>
      </c>
      <c r="J8" s="34" t="s">
        <v>548</v>
      </c>
      <c r="K8" s="34" t="s">
        <v>1037</v>
      </c>
      <c r="L8" s="35"/>
      <c r="M8" s="35"/>
      <c r="N8" s="35"/>
      <c r="O8" s="35"/>
      <c r="P8" s="35"/>
      <c r="Q8" s="35"/>
    </row>
    <row r="9">
      <c r="A9" s="151">
        <v>44681.880019675926</v>
      </c>
      <c r="B9" s="34" t="s">
        <v>1092</v>
      </c>
      <c r="C9" s="35"/>
      <c r="D9" s="34" t="s">
        <v>14</v>
      </c>
      <c r="E9" s="34" t="s">
        <v>15</v>
      </c>
      <c r="F9" s="34" t="s">
        <v>304</v>
      </c>
      <c r="G9" s="152" t="s">
        <v>1093</v>
      </c>
      <c r="H9" s="152" t="s">
        <v>1094</v>
      </c>
      <c r="I9" s="34" t="s">
        <v>662</v>
      </c>
      <c r="J9" s="34" t="s">
        <v>548</v>
      </c>
      <c r="K9" s="34" t="s">
        <v>1024</v>
      </c>
      <c r="L9" s="35"/>
      <c r="M9" s="35"/>
      <c r="N9" s="35"/>
      <c r="O9" s="35"/>
      <c r="P9" s="35"/>
      <c r="Q9" s="35"/>
    </row>
    <row r="10">
      <c r="A10" s="151">
        <v>44682.34397583333</v>
      </c>
      <c r="B10" s="34" t="s">
        <v>73</v>
      </c>
      <c r="C10" s="35"/>
      <c r="D10" s="34" t="s">
        <v>71</v>
      </c>
      <c r="E10" s="34" t="s">
        <v>72</v>
      </c>
      <c r="F10" s="34" t="s">
        <v>288</v>
      </c>
      <c r="G10" s="152" t="s">
        <v>1015</v>
      </c>
      <c r="H10" s="152" t="s">
        <v>1016</v>
      </c>
      <c r="I10" s="34" t="s">
        <v>662</v>
      </c>
      <c r="J10" s="34" t="s">
        <v>548</v>
      </c>
      <c r="K10" s="34" t="s">
        <v>1024</v>
      </c>
      <c r="L10" s="35"/>
      <c r="M10" s="35"/>
      <c r="N10" s="35"/>
      <c r="O10" s="35"/>
      <c r="P10" s="35"/>
      <c r="Q10" s="35"/>
    </row>
    <row r="11">
      <c r="A11" s="151">
        <v>44683.92392584491</v>
      </c>
      <c r="B11" s="34" t="s">
        <v>110</v>
      </c>
      <c r="C11" s="35"/>
      <c r="D11" s="34" t="s">
        <v>108</v>
      </c>
      <c r="E11" s="34" t="s">
        <v>109</v>
      </c>
      <c r="F11" s="34" t="s">
        <v>288</v>
      </c>
      <c r="G11" s="152" t="s">
        <v>1015</v>
      </c>
      <c r="H11" s="152" t="s">
        <v>1016</v>
      </c>
      <c r="I11" s="34" t="s">
        <v>662</v>
      </c>
      <c r="J11" s="34" t="s">
        <v>548</v>
      </c>
      <c r="K11" s="34" t="s">
        <v>1037</v>
      </c>
      <c r="L11" s="35"/>
      <c r="M11" s="35"/>
      <c r="N11" s="35"/>
      <c r="O11" s="35"/>
      <c r="P11" s="35"/>
      <c r="Q11" s="35"/>
    </row>
    <row r="12">
      <c r="A12" s="3">
        <v>44684.49964393518</v>
      </c>
      <c r="B12" s="2" t="s">
        <v>357</v>
      </c>
      <c r="D12" s="2" t="s">
        <v>354</v>
      </c>
      <c r="E12" s="2" t="s">
        <v>355</v>
      </c>
      <c r="F12" s="2" t="s">
        <v>356</v>
      </c>
      <c r="G12" s="146" t="s">
        <v>1015</v>
      </c>
      <c r="H12" s="146" t="s">
        <v>1016</v>
      </c>
      <c r="I12" s="2" t="s">
        <v>662</v>
      </c>
      <c r="J12" s="2" t="s">
        <v>358</v>
      </c>
      <c r="K12" s="2" t="s">
        <v>1037</v>
      </c>
    </row>
    <row r="13">
      <c r="A13" s="3">
        <v>44685.34723965278</v>
      </c>
      <c r="B13" s="2" t="s">
        <v>11</v>
      </c>
      <c r="D13" s="2" t="s">
        <v>9</v>
      </c>
      <c r="E13" s="2" t="s">
        <v>152</v>
      </c>
      <c r="F13" s="2" t="s">
        <v>312</v>
      </c>
      <c r="G13" s="146" t="s">
        <v>1015</v>
      </c>
      <c r="H13" s="146" t="s">
        <v>1016</v>
      </c>
      <c r="I13" s="2" t="s">
        <v>662</v>
      </c>
      <c r="J13" s="2" t="s">
        <v>548</v>
      </c>
      <c r="K13" s="2" t="s">
        <v>1024</v>
      </c>
    </row>
    <row r="14">
      <c r="A14" s="3">
        <v>44685.677267719904</v>
      </c>
      <c r="B14" s="2" t="s">
        <v>342</v>
      </c>
      <c r="D14" s="2" t="s">
        <v>216</v>
      </c>
      <c r="E14" s="2" t="s">
        <v>217</v>
      </c>
      <c r="F14" s="2" t="s">
        <v>891</v>
      </c>
      <c r="G14" s="146" t="s">
        <v>1015</v>
      </c>
      <c r="H14" s="146" t="s">
        <v>1095</v>
      </c>
      <c r="I14" s="2" t="s">
        <v>662</v>
      </c>
      <c r="J14" s="2" t="s">
        <v>548</v>
      </c>
      <c r="K14" s="2" t="s">
        <v>1024</v>
      </c>
    </row>
    <row r="15">
      <c r="A15" s="3">
        <v>44686.29218267361</v>
      </c>
      <c r="B15" s="2" t="s">
        <v>119</v>
      </c>
      <c r="D15" s="2" t="s">
        <v>117</v>
      </c>
      <c r="E15" s="2" t="s">
        <v>118</v>
      </c>
      <c r="F15" s="2" t="s">
        <v>297</v>
      </c>
      <c r="G15" s="146" t="s">
        <v>1015</v>
      </c>
      <c r="H15" s="146" t="s">
        <v>1095</v>
      </c>
      <c r="I15" s="2" t="s">
        <v>662</v>
      </c>
      <c r="J15" s="2" t="s">
        <v>548</v>
      </c>
      <c r="K15" s="2" t="s">
        <v>1024</v>
      </c>
    </row>
    <row r="16">
      <c r="A16" s="3">
        <v>44687.53229415509</v>
      </c>
      <c r="B16" s="2" t="s">
        <v>36</v>
      </c>
      <c r="D16" s="2" t="s">
        <v>34</v>
      </c>
      <c r="E16" s="2" t="s">
        <v>35</v>
      </c>
      <c r="F16" s="2" t="s">
        <v>1096</v>
      </c>
      <c r="G16" s="146" t="s">
        <v>1015</v>
      </c>
      <c r="H16" s="146" t="s">
        <v>1016</v>
      </c>
      <c r="I16" s="2" t="s">
        <v>662</v>
      </c>
      <c r="J16" s="2" t="s">
        <v>548</v>
      </c>
      <c r="K16" s="2" t="s">
        <v>1024</v>
      </c>
    </row>
    <row r="17">
      <c r="A17" s="3">
        <v>44687.66346449074</v>
      </c>
      <c r="B17" s="2" t="s">
        <v>369</v>
      </c>
      <c r="D17" s="2" t="s">
        <v>210</v>
      </c>
      <c r="E17" s="2" t="s">
        <v>211</v>
      </c>
      <c r="F17" s="2" t="s">
        <v>308</v>
      </c>
      <c r="G17" s="146" t="s">
        <v>1015</v>
      </c>
      <c r="H17" s="146" t="s">
        <v>1016</v>
      </c>
      <c r="I17" s="2" t="s">
        <v>662</v>
      </c>
      <c r="J17" s="2" t="s">
        <v>836</v>
      </c>
      <c r="K17" s="2" t="s">
        <v>1024</v>
      </c>
    </row>
    <row r="18">
      <c r="A18" s="3">
        <v>44689.145256261574</v>
      </c>
      <c r="B18" s="2" t="s">
        <v>31</v>
      </c>
      <c r="D18" s="2" t="s">
        <v>29</v>
      </c>
      <c r="E18" s="2" t="s">
        <v>30</v>
      </c>
      <c r="F18" s="2" t="s">
        <v>1097</v>
      </c>
      <c r="G18" s="146" t="s">
        <v>1015</v>
      </c>
      <c r="H18" s="146" t="s">
        <v>1016</v>
      </c>
      <c r="I18" s="2" t="s">
        <v>662</v>
      </c>
      <c r="J18" s="2" t="s">
        <v>548</v>
      </c>
      <c r="K18" s="2" t="s">
        <v>1037</v>
      </c>
    </row>
    <row r="19">
      <c r="A19" s="3">
        <v>44698.72490811342</v>
      </c>
      <c r="B19" s="2" t="s">
        <v>50</v>
      </c>
      <c r="D19" s="2" t="s">
        <v>48</v>
      </c>
      <c r="E19" s="2" t="s">
        <v>49</v>
      </c>
      <c r="F19" s="2" t="s">
        <v>1098</v>
      </c>
      <c r="G19" s="146" t="s">
        <v>1099</v>
      </c>
      <c r="H19" s="146" t="s">
        <v>1016</v>
      </c>
      <c r="I19" s="2" t="s">
        <v>662</v>
      </c>
      <c r="J19" s="2" t="s">
        <v>548</v>
      </c>
      <c r="K19" s="2" t="s">
        <v>1024</v>
      </c>
    </row>
    <row r="20">
      <c r="A20" s="3">
        <v>44699.70141096065</v>
      </c>
      <c r="B20" s="2" t="s">
        <v>45</v>
      </c>
      <c r="D20" s="2" t="s">
        <v>43</v>
      </c>
      <c r="E20" s="2" t="s">
        <v>44</v>
      </c>
      <c r="F20" s="2" t="s">
        <v>1100</v>
      </c>
      <c r="G20" s="146" t="s">
        <v>1070</v>
      </c>
      <c r="H20" s="146" t="s">
        <v>1016</v>
      </c>
      <c r="I20" s="2" t="s">
        <v>662</v>
      </c>
      <c r="J20" s="2" t="s">
        <v>548</v>
      </c>
      <c r="K20" s="2" t="s">
        <v>1024</v>
      </c>
    </row>
    <row r="21">
      <c r="A21" s="3">
        <v>44742.61472327546</v>
      </c>
      <c r="B21" s="2" t="s">
        <v>138</v>
      </c>
      <c r="D21" s="2" t="s">
        <v>136</v>
      </c>
      <c r="E21" s="2" t="s">
        <v>137</v>
      </c>
      <c r="F21" s="2" t="s">
        <v>383</v>
      </c>
      <c r="G21" s="146" t="s">
        <v>1101</v>
      </c>
      <c r="H21" s="146" t="s">
        <v>1101</v>
      </c>
      <c r="I21" s="2" t="s">
        <v>374</v>
      </c>
      <c r="J21" s="2" t="s">
        <v>548</v>
      </c>
    </row>
    <row r="61">
      <c r="D61" s="2" t="s">
        <v>1102</v>
      </c>
      <c r="E61" s="2" t="s">
        <v>1103</v>
      </c>
      <c r="F61" s="2" t="s">
        <v>1104</v>
      </c>
      <c r="G61" s="153">
        <v>44745.0</v>
      </c>
      <c r="H61" s="153">
        <v>44750.0</v>
      </c>
      <c r="I61" s="2" t="s">
        <v>662</v>
      </c>
      <c r="J61" s="2" t="s">
        <v>548</v>
      </c>
      <c r="K61" s="2" t="s">
        <v>1105</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8.88"/>
    <col customWidth="1" min="2" max="2" width="12.5"/>
    <col customWidth="1" min="4" max="4" width="35.13"/>
  </cols>
  <sheetData>
    <row r="1">
      <c r="A1" s="77" t="s">
        <v>442</v>
      </c>
      <c r="B1" s="78"/>
    </row>
    <row r="2">
      <c r="A2" s="78"/>
      <c r="B2" s="78"/>
      <c r="D2" s="2" t="s">
        <v>1106</v>
      </c>
    </row>
    <row r="3">
      <c r="A3" s="79"/>
      <c r="B3" s="79"/>
    </row>
    <row r="4">
      <c r="A4" s="80" t="s">
        <v>443</v>
      </c>
      <c r="B4" s="81">
        <v>8.0</v>
      </c>
    </row>
    <row r="5">
      <c r="A5" s="80" t="s">
        <v>444</v>
      </c>
      <c r="B5" s="81">
        <v>10.0</v>
      </c>
      <c r="D5" s="2" t="s">
        <v>445</v>
      </c>
      <c r="E5" s="1">
        <f>SUM(B4:B5)</f>
        <v>18</v>
      </c>
    </row>
    <row r="6">
      <c r="A6" s="80" t="s">
        <v>446</v>
      </c>
      <c r="B6" s="81">
        <v>15.0</v>
      </c>
      <c r="D6" s="2" t="s">
        <v>447</v>
      </c>
      <c r="E6" s="1">
        <f>SUM(B4:B6)</f>
        <v>33</v>
      </c>
    </row>
    <row r="7">
      <c r="A7" s="80" t="s">
        <v>448</v>
      </c>
      <c r="B7" s="81">
        <v>12.0</v>
      </c>
    </row>
    <row r="8">
      <c r="A8" s="82" t="s">
        <v>449</v>
      </c>
      <c r="B8" s="81">
        <f>SUM(B4:B7)</f>
        <v>45</v>
      </c>
    </row>
    <row r="10">
      <c r="A10" s="83" t="s">
        <v>450</v>
      </c>
      <c r="B10" s="84">
        <v>5.0</v>
      </c>
    </row>
    <row r="11">
      <c r="A11" s="83" t="s">
        <v>451</v>
      </c>
      <c r="B11" s="83">
        <f>B10*(E6)</f>
        <v>165</v>
      </c>
    </row>
    <row r="12">
      <c r="A12" s="78"/>
      <c r="B12" s="78"/>
    </row>
    <row r="13">
      <c r="A13" s="79" t="s">
        <v>452</v>
      </c>
      <c r="B13" s="79"/>
    </row>
    <row r="14">
      <c r="A14" s="82" t="s">
        <v>453</v>
      </c>
      <c r="B14" s="85">
        <v>500.0</v>
      </c>
    </row>
    <row r="15">
      <c r="A15" s="82" t="s">
        <v>454</v>
      </c>
      <c r="B15" s="85">
        <v>1200.0</v>
      </c>
    </row>
    <row r="16">
      <c r="A16" s="82" t="s">
        <v>455</v>
      </c>
      <c r="B16" s="81">
        <v>150.0</v>
      </c>
    </row>
    <row r="17">
      <c r="A17" s="82" t="s">
        <v>456</v>
      </c>
      <c r="B17" s="81">
        <v>28.0</v>
      </c>
    </row>
    <row r="18">
      <c r="A18" s="82" t="s">
        <v>457</v>
      </c>
      <c r="B18" s="81">
        <v>5.0</v>
      </c>
    </row>
    <row r="19">
      <c r="A19" s="80" t="s">
        <v>458</v>
      </c>
      <c r="B19" s="81">
        <v>0.0</v>
      </c>
    </row>
    <row r="20">
      <c r="A20" s="80" t="s">
        <v>459</v>
      </c>
      <c r="B20" s="81">
        <v>90.0</v>
      </c>
    </row>
    <row r="21">
      <c r="A21" s="79"/>
      <c r="B21" s="79"/>
    </row>
    <row r="22">
      <c r="A22" s="86" t="s">
        <v>460</v>
      </c>
      <c r="B22" s="85">
        <f>B14*B5+(B15*B4)</f>
        <v>14600</v>
      </c>
      <c r="C22" s="2" t="s">
        <v>461</v>
      </c>
    </row>
    <row r="23">
      <c r="A23" s="82" t="s">
        <v>462</v>
      </c>
      <c r="B23" s="85">
        <f>B16*B11</f>
        <v>24750</v>
      </c>
    </row>
    <row r="24">
      <c r="A24" s="82" t="s">
        <v>156</v>
      </c>
      <c r="B24" s="85">
        <f>B17*B8*5</f>
        <v>6300</v>
      </c>
    </row>
    <row r="25">
      <c r="A25" s="82" t="s">
        <v>463</v>
      </c>
      <c r="B25" s="85">
        <f>2*5*B18*B8</f>
        <v>2250</v>
      </c>
    </row>
    <row r="26">
      <c r="A26" s="82" t="s">
        <v>458</v>
      </c>
      <c r="B26" s="85">
        <f>B19*B11</f>
        <v>0</v>
      </c>
    </row>
    <row r="27">
      <c r="A27" s="82" t="s">
        <v>464</v>
      </c>
      <c r="B27" s="81">
        <f>B20*B8</f>
        <v>4050</v>
      </c>
    </row>
    <row r="28">
      <c r="A28" s="82" t="s">
        <v>253</v>
      </c>
      <c r="B28" s="85">
        <f>SUM(B22:B27)</f>
        <v>51950</v>
      </c>
    </row>
    <row r="29">
      <c r="A29" s="87" t="s">
        <v>465</v>
      </c>
      <c r="B29" s="88">
        <f>SUM(B23:B27)</f>
        <v>37350</v>
      </c>
    </row>
  </sheetData>
  <printOptions gridLines="1" horizontalCentered="1"/>
  <pageMargins bottom="0.75" footer="0.0" header="0.0" left="0.7" right="0.7" top="0.75"/>
  <pageSetup fitToHeight="0" paperSize="9" cellComments="atEnd" orientation="landscape" pageOrder="overThenDown"/>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8" width="18.88"/>
    <col customWidth="1" min="9" max="9" width="28.63"/>
    <col customWidth="1" min="10" max="38" width="18.88"/>
  </cols>
  <sheetData>
    <row r="1">
      <c r="A1" s="1" t="s">
        <v>0</v>
      </c>
      <c r="B1" s="1" t="s">
        <v>144</v>
      </c>
      <c r="C1" s="1" t="s">
        <v>2</v>
      </c>
      <c r="D1" s="1" t="s">
        <v>992</v>
      </c>
      <c r="E1" s="1" t="s">
        <v>986</v>
      </c>
      <c r="F1" s="1" t="s">
        <v>987</v>
      </c>
      <c r="G1" s="1" t="s">
        <v>1014</v>
      </c>
      <c r="H1" s="1" t="s">
        <v>988</v>
      </c>
      <c r="I1" s="1" t="s">
        <v>993</v>
      </c>
      <c r="J1" s="1" t="s">
        <v>994</v>
      </c>
      <c r="K1" s="1" t="s">
        <v>995</v>
      </c>
      <c r="L1" s="1" t="s">
        <v>996</v>
      </c>
      <c r="M1" s="1" t="s">
        <v>997</v>
      </c>
      <c r="N1" s="1" t="s">
        <v>999</v>
      </c>
      <c r="O1" s="1" t="s">
        <v>998</v>
      </c>
      <c r="P1" s="1" t="s">
        <v>1000</v>
      </c>
      <c r="Q1" s="1" t="s">
        <v>1001</v>
      </c>
      <c r="R1" s="1" t="s">
        <v>990</v>
      </c>
      <c r="S1" s="1" t="s">
        <v>985</v>
      </c>
      <c r="T1" s="1" t="s">
        <v>991</v>
      </c>
      <c r="U1" s="1" t="s">
        <v>1002</v>
      </c>
      <c r="V1" s="1" t="s">
        <v>1003</v>
      </c>
      <c r="W1" s="1" t="s">
        <v>1004</v>
      </c>
      <c r="X1" s="1" t="s">
        <v>1005</v>
      </c>
      <c r="Y1" s="1" t="s">
        <v>1006</v>
      </c>
      <c r="Z1" s="1" t="s">
        <v>1007</v>
      </c>
      <c r="AA1" s="1" t="s">
        <v>1008</v>
      </c>
      <c r="AB1" s="1" t="s">
        <v>1010</v>
      </c>
      <c r="AC1" s="1" t="s">
        <v>1009</v>
      </c>
      <c r="AD1" s="1" t="s">
        <v>1012</v>
      </c>
      <c r="AE1" s="1" t="s">
        <v>1013</v>
      </c>
      <c r="AF1" s="1" t="s">
        <v>1011</v>
      </c>
    </row>
    <row r="2">
      <c r="A2" s="3">
        <v>44690.8860919213</v>
      </c>
      <c r="B2" s="2" t="s">
        <v>207</v>
      </c>
      <c r="C2" s="2" t="s">
        <v>208</v>
      </c>
      <c r="D2" s="2" t="s">
        <v>1107</v>
      </c>
      <c r="E2" s="146" t="s">
        <v>1108</v>
      </c>
      <c r="F2" s="146" t="s">
        <v>1109</v>
      </c>
      <c r="G2" s="2" t="s">
        <v>1024</v>
      </c>
      <c r="H2" s="2" t="s">
        <v>662</v>
      </c>
      <c r="I2" s="2" t="s">
        <v>1018</v>
      </c>
      <c r="J2" s="2" t="s">
        <v>1110</v>
      </c>
      <c r="K2" s="2" t="s">
        <v>1111</v>
      </c>
      <c r="L2" s="2" t="s">
        <v>1112</v>
      </c>
      <c r="M2" s="2" t="s">
        <v>1113</v>
      </c>
      <c r="O2" s="2" t="s">
        <v>531</v>
      </c>
    </row>
    <row r="3">
      <c r="A3" s="3">
        <v>44691.50448826389</v>
      </c>
      <c r="B3" s="2" t="s">
        <v>24</v>
      </c>
      <c r="C3" s="2" t="s">
        <v>25</v>
      </c>
      <c r="D3" s="2" t="s">
        <v>1114</v>
      </c>
      <c r="E3" s="146" t="s">
        <v>1115</v>
      </c>
      <c r="F3" s="146" t="s">
        <v>1046</v>
      </c>
      <c r="G3" s="2" t="s">
        <v>1024</v>
      </c>
      <c r="H3" s="2" t="s">
        <v>374</v>
      </c>
      <c r="I3" s="2" t="s">
        <v>1018</v>
      </c>
      <c r="J3" s="2" t="s">
        <v>1116</v>
      </c>
      <c r="K3" s="2" t="s">
        <v>1117</v>
      </c>
      <c r="M3" s="2" t="s">
        <v>1118</v>
      </c>
      <c r="N3" s="2" t="s">
        <v>1119</v>
      </c>
    </row>
    <row r="4">
      <c r="A4" s="3">
        <v>44694.632949652776</v>
      </c>
      <c r="B4" s="2" t="s">
        <v>204</v>
      </c>
      <c r="C4" s="2" t="s">
        <v>205</v>
      </c>
      <c r="D4" s="2" t="s">
        <v>1120</v>
      </c>
      <c r="E4" s="146" t="s">
        <v>1015</v>
      </c>
      <c r="F4" s="146" t="s">
        <v>1016</v>
      </c>
      <c r="G4" s="2" t="s">
        <v>1037</v>
      </c>
      <c r="H4" s="2" t="s">
        <v>662</v>
      </c>
      <c r="I4" s="2" t="s">
        <v>1018</v>
      </c>
      <c r="J4" s="2" t="s">
        <v>1121</v>
      </c>
      <c r="K4" s="2" t="s">
        <v>1122</v>
      </c>
      <c r="L4" s="2" t="s">
        <v>1123</v>
      </c>
      <c r="M4" s="2" t="s">
        <v>1124</v>
      </c>
      <c r="N4" s="2" t="s">
        <v>1125</v>
      </c>
      <c r="O4" s="2" t="s">
        <v>1126</v>
      </c>
      <c r="P4" s="2" t="s">
        <v>1083</v>
      </c>
    </row>
    <row r="5">
      <c r="A5" s="3">
        <v>44694.65957916666</v>
      </c>
      <c r="B5" s="2" t="s">
        <v>1127</v>
      </c>
      <c r="C5" s="2" t="s">
        <v>122</v>
      </c>
      <c r="D5" s="2" t="s">
        <v>1128</v>
      </c>
      <c r="E5" s="146" t="s">
        <v>1015</v>
      </c>
      <c r="F5" s="146" t="s">
        <v>1129</v>
      </c>
      <c r="G5" s="2" t="s">
        <v>1037</v>
      </c>
      <c r="H5" s="2" t="s">
        <v>662</v>
      </c>
      <c r="I5" s="2" t="s">
        <v>1018</v>
      </c>
      <c r="J5" s="2" t="s">
        <v>1130</v>
      </c>
      <c r="K5" s="2" t="s">
        <v>1131</v>
      </c>
      <c r="L5" s="2">
        <v>20815.0</v>
      </c>
      <c r="M5" s="2" t="s">
        <v>1132</v>
      </c>
      <c r="O5" s="2" t="s">
        <v>1133</v>
      </c>
    </row>
    <row r="6">
      <c r="A6" s="3">
        <v>44741.4292524537</v>
      </c>
      <c r="B6" s="2" t="s">
        <v>131</v>
      </c>
      <c r="C6" s="2" t="s">
        <v>132</v>
      </c>
      <c r="D6" s="2" t="s">
        <v>1134</v>
      </c>
      <c r="E6" s="146" t="s">
        <v>1135</v>
      </c>
      <c r="F6" s="146" t="s">
        <v>1136</v>
      </c>
      <c r="G6" s="2" t="s">
        <v>1024</v>
      </c>
      <c r="H6" s="2" t="s">
        <v>662</v>
      </c>
      <c r="I6" s="2" t="s">
        <v>1018</v>
      </c>
      <c r="J6" s="2" t="s">
        <v>1040</v>
      </c>
      <c r="K6" s="2" t="s">
        <v>477</v>
      </c>
      <c r="L6" s="2" t="s">
        <v>1137</v>
      </c>
      <c r="N6" s="2" t="s">
        <v>1138</v>
      </c>
      <c r="O6" s="2">
        <v>3.75016658553E11</v>
      </c>
      <c r="P6" s="2" t="s">
        <v>1083</v>
      </c>
      <c r="Q6" s="2" t="s">
        <v>1139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141</v>
      </c>
      <c r="B1" s="7" t="s">
        <v>142</v>
      </c>
      <c r="C1" s="8" t="s">
        <v>143</v>
      </c>
      <c r="D1" s="9" t="s">
        <v>144</v>
      </c>
      <c r="E1" s="9" t="s">
        <v>2</v>
      </c>
      <c r="F1" s="2" t="s">
        <v>145</v>
      </c>
      <c r="G1" s="8" t="s">
        <v>146</v>
      </c>
      <c r="H1" s="2" t="s">
        <v>147</v>
      </c>
      <c r="I1" s="2" t="s">
        <v>148</v>
      </c>
    </row>
    <row r="2">
      <c r="A2" s="10">
        <v>0.3854166666666667</v>
      </c>
      <c r="B2" s="10">
        <f t="shared" ref="B2:B14" si="1">A2+(G2)/1440</f>
        <v>0.3958333333</v>
      </c>
      <c r="C2" s="8">
        <v>15.0</v>
      </c>
      <c r="D2" s="9" t="s">
        <v>149</v>
      </c>
      <c r="E2" s="11"/>
      <c r="F2" s="2" t="s">
        <v>150</v>
      </c>
      <c r="G2" s="8">
        <v>15.0</v>
      </c>
      <c r="I2" s="2"/>
    </row>
    <row r="3">
      <c r="A3" s="12">
        <f t="shared" ref="A3:A14" si="2">B2</f>
        <v>0.3958333333</v>
      </c>
      <c r="B3" s="10">
        <f t="shared" si="1"/>
        <v>0.4375</v>
      </c>
      <c r="C3" s="13" t="str">
        <f t="shared" ref="C3:C4" si="3">SWITCH(F3,"Spotlight","(45+15)", "Regular","(25+10)","Short","(15+5)", "")</f>
        <v>(45+15)</v>
      </c>
      <c r="D3" s="9" t="s">
        <v>19</v>
      </c>
      <c r="E3" s="9" t="s">
        <v>20</v>
      </c>
      <c r="F3" s="2" t="s">
        <v>151</v>
      </c>
      <c r="G3" s="14">
        <f t="shared" ref="G3:G4" si="4">SWITCH(F3,"Spotlight",60, "Regular", 35, "Short", 20,0)</f>
        <v>60</v>
      </c>
      <c r="H3" s="5" t="s">
        <v>22</v>
      </c>
      <c r="I3" s="2" t="s">
        <v>23</v>
      </c>
    </row>
    <row r="4">
      <c r="A4" s="12">
        <f t="shared" si="2"/>
        <v>0.4375</v>
      </c>
      <c r="B4" s="10">
        <f t="shared" si="1"/>
        <v>0.4618055556</v>
      </c>
      <c r="C4" s="13" t="str">
        <f t="shared" si="3"/>
        <v>(25+10)</v>
      </c>
      <c r="D4" s="9" t="s">
        <v>9</v>
      </c>
      <c r="E4" s="9" t="s">
        <v>152</v>
      </c>
      <c r="F4" s="2" t="s">
        <v>153</v>
      </c>
      <c r="G4" s="14">
        <f t="shared" si="4"/>
        <v>35</v>
      </c>
      <c r="H4" s="2" t="s">
        <v>12</v>
      </c>
      <c r="I4" s="2" t="s">
        <v>13</v>
      </c>
    </row>
    <row r="5">
      <c r="A5" s="12">
        <f t="shared" si="2"/>
        <v>0.4618055556</v>
      </c>
      <c r="B5" s="10">
        <f t="shared" si="1"/>
        <v>0.4826388889</v>
      </c>
      <c r="C5" s="8">
        <v>30.0</v>
      </c>
      <c r="D5" s="9" t="s">
        <v>154</v>
      </c>
      <c r="E5" s="11"/>
      <c r="F5" s="2" t="s">
        <v>155</v>
      </c>
      <c r="G5" s="8">
        <v>30.0</v>
      </c>
      <c r="H5" s="2"/>
    </row>
    <row r="6">
      <c r="A6" s="12">
        <f t="shared" si="2"/>
        <v>0.4826388889</v>
      </c>
      <c r="B6" s="10">
        <f t="shared" si="1"/>
        <v>0.5069444444</v>
      </c>
      <c r="C6" s="13" t="str">
        <f t="shared" ref="C6:C7" si="5">SWITCH(F6,"Spotlight","(45+15)", "Regular","(25+10)","Short","(15+5)", "")</f>
        <v>(25+10)</v>
      </c>
      <c r="D6" s="9" t="s">
        <v>38</v>
      </c>
      <c r="E6" s="9" t="s">
        <v>39</v>
      </c>
      <c r="F6" s="2" t="s">
        <v>153</v>
      </c>
      <c r="G6" s="14">
        <f t="shared" ref="G6:G7" si="6">SWITCH(F6,"Spotlight",60, "Regular", 35, "Short", 20,0)</f>
        <v>35</v>
      </c>
      <c r="H6" s="2" t="s">
        <v>41</v>
      </c>
      <c r="I6" s="2" t="s">
        <v>42</v>
      </c>
    </row>
    <row r="7">
      <c r="A7" s="12">
        <f t="shared" si="2"/>
        <v>0.5069444444</v>
      </c>
      <c r="B7" s="10">
        <f t="shared" si="1"/>
        <v>0.53125</v>
      </c>
      <c r="C7" s="13" t="str">
        <f t="shared" si="5"/>
        <v>(25+10)</v>
      </c>
      <c r="D7" s="9" t="s">
        <v>62</v>
      </c>
      <c r="E7" s="9" t="s">
        <v>63</v>
      </c>
      <c r="F7" s="2" t="s">
        <v>153</v>
      </c>
      <c r="G7" s="14">
        <f t="shared" si="6"/>
        <v>35</v>
      </c>
      <c r="H7" s="2" t="s">
        <v>65</v>
      </c>
      <c r="I7" s="2" t="s">
        <v>66</v>
      </c>
    </row>
    <row r="8">
      <c r="A8" s="12">
        <f t="shared" si="2"/>
        <v>0.53125</v>
      </c>
      <c r="B8" s="10">
        <f t="shared" si="1"/>
        <v>0.5833333333</v>
      </c>
      <c r="C8" s="8">
        <v>75.0</v>
      </c>
      <c r="D8" s="9" t="s">
        <v>156</v>
      </c>
      <c r="E8" s="15"/>
      <c r="F8" s="2" t="s">
        <v>155</v>
      </c>
      <c r="G8" s="8">
        <v>75.0</v>
      </c>
      <c r="H8" s="2"/>
    </row>
    <row r="9">
      <c r="A9" s="12">
        <f t="shared" si="2"/>
        <v>0.5833333333</v>
      </c>
      <c r="B9" s="10">
        <f t="shared" si="1"/>
        <v>0.6076388889</v>
      </c>
      <c r="C9" s="13" t="str">
        <f t="shared" ref="C9:C10" si="7">SWITCH(F9,"Spotlight","(45+15)", "Regular","(25+10)","Short","(15+5)", "")</f>
        <v>(25+10)</v>
      </c>
      <c r="D9" s="9" t="s">
        <v>34</v>
      </c>
      <c r="E9" s="9" t="s">
        <v>35</v>
      </c>
      <c r="F9" s="2" t="s">
        <v>153</v>
      </c>
      <c r="G9" s="14">
        <f t="shared" ref="G9:G10" si="8">SWITCH(F9,"Spotlight",60, "Regular", 35, "Short", 20,0)</f>
        <v>35</v>
      </c>
      <c r="H9" s="2" t="s">
        <v>37</v>
      </c>
      <c r="I9" s="2" t="s">
        <v>146</v>
      </c>
    </row>
    <row r="10">
      <c r="A10" s="12">
        <f t="shared" si="2"/>
        <v>0.6076388889</v>
      </c>
      <c r="B10" s="10">
        <f t="shared" si="1"/>
        <v>0.6319444444</v>
      </c>
      <c r="C10" s="13" t="str">
        <f t="shared" si="7"/>
        <v>(25+10)</v>
      </c>
      <c r="D10" s="9" t="s">
        <v>157</v>
      </c>
      <c r="E10" s="9" t="s">
        <v>109</v>
      </c>
      <c r="F10" s="2" t="s">
        <v>153</v>
      </c>
      <c r="G10" s="14">
        <f t="shared" si="8"/>
        <v>35</v>
      </c>
      <c r="H10" s="2" t="s">
        <v>111</v>
      </c>
      <c r="I10" s="2" t="s">
        <v>112</v>
      </c>
    </row>
    <row r="11">
      <c r="A11" s="12">
        <f t="shared" si="2"/>
        <v>0.6319444444</v>
      </c>
      <c r="B11" s="10">
        <f t="shared" si="1"/>
        <v>0.6527777778</v>
      </c>
      <c r="C11" s="8">
        <v>30.0</v>
      </c>
      <c r="D11" s="9" t="s">
        <v>154</v>
      </c>
      <c r="E11" s="11"/>
      <c r="F11" s="2" t="s">
        <v>155</v>
      </c>
      <c r="G11" s="8">
        <v>30.0</v>
      </c>
      <c r="H11" s="2"/>
    </row>
    <row r="12">
      <c r="A12" s="12">
        <f t="shared" si="2"/>
        <v>0.6527777778</v>
      </c>
      <c r="B12" s="10">
        <f t="shared" si="1"/>
        <v>0.6666666667</v>
      </c>
      <c r="C12" s="13" t="str">
        <f t="shared" ref="C12:C13" si="9">SWITCH(F12,"Spotlight","(45+15)", "Regular","(25+10)","Short","(15+5)", "")</f>
        <v>(15+5)</v>
      </c>
      <c r="D12" s="9" t="s">
        <v>57</v>
      </c>
      <c r="E12" s="16" t="s">
        <v>58</v>
      </c>
      <c r="F12" s="2" t="s">
        <v>158</v>
      </c>
      <c r="G12" s="14">
        <f t="shared" ref="G12:G13" si="10">SWITCH(F12,"Spotlight",60, "Regular", 35, "Short", 20,0)</f>
        <v>20</v>
      </c>
      <c r="H12" s="2" t="s">
        <v>60</v>
      </c>
      <c r="I12" s="2" t="s">
        <v>61</v>
      </c>
    </row>
    <row r="13">
      <c r="A13" s="12">
        <f t="shared" si="2"/>
        <v>0.6666666667</v>
      </c>
      <c r="B13" s="10">
        <f t="shared" si="1"/>
        <v>0.6909722222</v>
      </c>
      <c r="C13" s="13" t="str">
        <f t="shared" si="9"/>
        <v>(25+10)</v>
      </c>
      <c r="D13" s="9" t="s">
        <v>121</v>
      </c>
      <c r="E13" s="9" t="s">
        <v>122</v>
      </c>
      <c r="F13" s="2" t="s">
        <v>153</v>
      </c>
      <c r="G13" s="14">
        <f t="shared" si="10"/>
        <v>35</v>
      </c>
      <c r="H13" s="2" t="s">
        <v>124</v>
      </c>
      <c r="I13" s="2" t="s">
        <v>125</v>
      </c>
    </row>
    <row r="14">
      <c r="A14" s="12">
        <f t="shared" si="2"/>
        <v>0.6909722222</v>
      </c>
      <c r="B14" s="10">
        <f t="shared" si="1"/>
        <v>0.7326388889</v>
      </c>
      <c r="C14" s="8">
        <v>60.0</v>
      </c>
      <c r="D14" s="9" t="s">
        <v>159</v>
      </c>
      <c r="E14" s="9"/>
      <c r="F14" s="2" t="s">
        <v>159</v>
      </c>
      <c r="G14" s="8">
        <v>60.0</v>
      </c>
      <c r="I14" s="2"/>
    </row>
  </sheetData>
  <conditionalFormatting sqref="C1:C2 G1:G2 C4:C5 G4:G5 C7:C8 G7:G8 C10:C11 G10:G11 C13:C14 G13:G14">
    <cfRule type="notContainsBlanks" dxfId="0" priority="1">
      <formula>LEN(TRIM(C1))&gt;0</formula>
    </cfRule>
  </conditionalFormatting>
  <conditionalFormatting sqref="F1:F14 I1:I2 H3:H13 I14">
    <cfRule type="containsText" dxfId="1" priority="2" operator="containsText" text="Regular">
      <formula>NOT(ISERROR(SEARCH(("Regular"),(F1))))</formula>
    </cfRule>
  </conditionalFormatting>
  <conditionalFormatting sqref="F1:F14 I1:I2 H3:H13 I14">
    <cfRule type="containsText" dxfId="2" priority="3" operator="containsText" text="Spotlight">
      <formula>NOT(ISERROR(SEARCH(("Spotlight"),(F1))))</formula>
    </cfRule>
  </conditionalFormatting>
  <conditionalFormatting sqref="F1:F14 I1:I2 H3:H13 I14">
    <cfRule type="containsText" dxfId="0" priority="4" operator="containsText" text="break">
      <formula>NOT(ISERROR(SEARCH(("break"),(F1))))</formula>
    </cfRule>
  </conditionalFormatting>
  <conditionalFormatting sqref="F1:F14 I1:I2 H3:H13 I14">
    <cfRule type="containsText" dxfId="3" priority="5" operator="containsText" text="Short">
      <formula>NOT(ISERROR(SEARCH(("Short"),(F1))))</formula>
    </cfRule>
  </conditionalFormatting>
  <conditionalFormatting sqref="F1:F14 I1:I2 H3:H13 I14">
    <cfRule type="containsText" dxfId="4" priority="6" operator="containsText" text="Discuss">
      <formula>NOT(ISERROR(SEARCH(("Discuss"),(F1))))</formula>
    </cfRule>
  </conditionalFormatting>
  <conditionalFormatting sqref="I1:I2 H3:H13 I14">
    <cfRule type="notContainsBlanks" dxfId="5" priority="7">
      <formula>LEN(TRIM(I1))&gt;0</formula>
    </cfRule>
  </conditionalFormatting>
  <dataValidations>
    <dataValidation type="list" allowBlank="1" sqref="F2:F14">
      <formula1>"Spotlight,Regular,Short,break,Unconference,Posters,Organizers,Discuss"</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3.13"/>
    <col customWidth="1" min="2" max="2" width="10.75"/>
    <col customWidth="1" min="3" max="4" width="7.25"/>
    <col customWidth="1" min="5" max="5" width="7.75"/>
    <col customWidth="1" min="6" max="6" width="11.88"/>
    <col customWidth="1" min="7" max="7" width="13.25"/>
    <col customWidth="1" min="8" max="8" width="97.75"/>
    <col customWidth="1" min="9" max="9" width="10.5"/>
    <col customWidth="1" min="10" max="11" width="7.25"/>
    <col customWidth="1" min="12" max="12" width="6.13"/>
    <col customWidth="1" min="13" max="13" width="16.38"/>
  </cols>
  <sheetData>
    <row r="1">
      <c r="A1" s="17" t="s">
        <v>160</v>
      </c>
      <c r="B1" s="17"/>
      <c r="C1" s="18" t="s">
        <v>161</v>
      </c>
      <c r="D1" s="18" t="s">
        <v>162</v>
      </c>
      <c r="E1" s="19" t="s">
        <v>163</v>
      </c>
      <c r="F1" s="20" t="s">
        <v>164</v>
      </c>
      <c r="G1" s="20" t="s">
        <v>165</v>
      </c>
      <c r="H1" s="21" t="s">
        <v>166</v>
      </c>
      <c r="I1" s="21" t="s">
        <v>167</v>
      </c>
      <c r="J1" s="22" t="s">
        <v>168</v>
      </c>
      <c r="K1" s="22" t="s">
        <v>169</v>
      </c>
      <c r="L1" s="21"/>
      <c r="M1" s="21" t="s">
        <v>170</v>
      </c>
      <c r="N1" s="23"/>
      <c r="O1" s="23"/>
      <c r="P1" s="23"/>
      <c r="Q1" s="23"/>
      <c r="R1" s="23"/>
      <c r="S1" s="23"/>
      <c r="T1" s="23"/>
      <c r="U1" s="23"/>
      <c r="V1" s="23"/>
      <c r="W1" s="23"/>
      <c r="X1" s="23"/>
      <c r="Y1" s="23"/>
      <c r="Z1" s="23"/>
    </row>
    <row r="2">
      <c r="A2" s="24"/>
      <c r="B2" s="24"/>
      <c r="C2" s="7"/>
      <c r="D2" s="7"/>
      <c r="E2" s="25"/>
      <c r="F2" s="26"/>
      <c r="G2" s="26"/>
      <c r="H2" s="27"/>
      <c r="I2" s="27" t="s">
        <v>145</v>
      </c>
      <c r="J2" s="28" t="s">
        <v>171</v>
      </c>
      <c r="K2" s="28" t="s">
        <v>172</v>
      </c>
      <c r="L2" s="27" t="s">
        <v>145</v>
      </c>
      <c r="M2" s="27" t="s">
        <v>170</v>
      </c>
      <c r="N2" s="29"/>
      <c r="O2" s="29"/>
      <c r="P2" s="29"/>
      <c r="Q2" s="29"/>
      <c r="R2" s="29"/>
      <c r="S2" s="29"/>
      <c r="T2" s="29"/>
      <c r="U2" s="29"/>
      <c r="V2" s="29"/>
      <c r="W2" s="29"/>
      <c r="X2" s="29"/>
      <c r="Y2" s="29"/>
      <c r="Z2" s="29"/>
    </row>
    <row r="3">
      <c r="A3" s="30" t="s">
        <v>173</v>
      </c>
      <c r="B3" s="31" t="s">
        <v>174</v>
      </c>
      <c r="C3" s="10">
        <v>0.3854166666666667</v>
      </c>
      <c r="D3" s="10">
        <f t="shared" ref="D3:D15" si="1">C3+(K3+J3)/1440</f>
        <v>0.3958333333</v>
      </c>
      <c r="E3" s="13"/>
      <c r="F3" s="9" t="s">
        <v>149</v>
      </c>
      <c r="G3" s="9" t="s">
        <v>175</v>
      </c>
      <c r="H3" s="2"/>
      <c r="I3" s="2" t="s">
        <v>150</v>
      </c>
      <c r="J3" s="14">
        <f t="shared" ref="J3:J15" si="2">SWITCH(I3,"Spotlight",60, "Regular", 35, "Short", 20,0)</f>
        <v>0</v>
      </c>
      <c r="K3" s="8">
        <v>15.0</v>
      </c>
      <c r="M3" s="32"/>
      <c r="N3" s="9"/>
    </row>
    <row r="4">
      <c r="A4" s="30"/>
      <c r="B4" s="33"/>
      <c r="C4" s="12">
        <f t="shared" ref="C4:C15" si="3">D3</f>
        <v>0.3958333333</v>
      </c>
      <c r="D4" s="10">
        <f t="shared" si="1"/>
        <v>0.4375</v>
      </c>
      <c r="E4" s="13" t="str">
        <f t="shared" ref="E4:E39" si="4">SWITCH(I4,"Spotlight","(45+15)", "Regular","(25+10)","Short","(15+5)", "")</f>
        <v>(45+15)</v>
      </c>
      <c r="F4" s="9" t="s">
        <v>19</v>
      </c>
      <c r="G4" s="9" t="s">
        <v>20</v>
      </c>
      <c r="H4" s="5" t="s">
        <v>22</v>
      </c>
      <c r="I4" s="2" t="s">
        <v>151</v>
      </c>
      <c r="J4" s="14">
        <f t="shared" si="2"/>
        <v>60</v>
      </c>
      <c r="K4" s="14"/>
      <c r="L4" s="34" t="s">
        <v>176</v>
      </c>
      <c r="M4" s="34" t="s">
        <v>177</v>
      </c>
    </row>
    <row r="5">
      <c r="A5" s="33"/>
      <c r="B5" s="30"/>
      <c r="C5" s="12">
        <f t="shared" si="3"/>
        <v>0.4375</v>
      </c>
      <c r="D5" s="10">
        <f t="shared" si="1"/>
        <v>0.4618055556</v>
      </c>
      <c r="E5" s="13" t="str">
        <f t="shared" si="4"/>
        <v>(25+10)</v>
      </c>
      <c r="F5" s="9" t="s">
        <v>9</v>
      </c>
      <c r="G5" s="9" t="s">
        <v>10</v>
      </c>
      <c r="H5" s="2" t="s">
        <v>12</v>
      </c>
      <c r="I5" s="2" t="s">
        <v>153</v>
      </c>
      <c r="J5" s="14">
        <f t="shared" si="2"/>
        <v>35</v>
      </c>
      <c r="K5" s="14"/>
      <c r="L5" s="34" t="s">
        <v>176</v>
      </c>
      <c r="M5" s="34"/>
    </row>
    <row r="6">
      <c r="A6" s="33"/>
      <c r="B6" s="30"/>
      <c r="C6" s="12">
        <f t="shared" si="3"/>
        <v>0.4618055556</v>
      </c>
      <c r="D6" s="10">
        <f t="shared" si="1"/>
        <v>0.4826388889</v>
      </c>
      <c r="E6" s="13" t="str">
        <f t="shared" si="4"/>
        <v/>
      </c>
      <c r="F6" s="9" t="s">
        <v>154</v>
      </c>
      <c r="G6" s="11"/>
      <c r="H6" s="2"/>
      <c r="I6" s="2" t="s">
        <v>155</v>
      </c>
      <c r="J6" s="14">
        <f t="shared" si="2"/>
        <v>0</v>
      </c>
      <c r="K6" s="8">
        <v>30.0</v>
      </c>
      <c r="M6" s="35"/>
    </row>
    <row r="7">
      <c r="A7" s="33"/>
      <c r="B7" s="30"/>
      <c r="C7" s="12">
        <f t="shared" si="3"/>
        <v>0.4826388889</v>
      </c>
      <c r="D7" s="10">
        <f t="shared" si="1"/>
        <v>0.5069444444</v>
      </c>
      <c r="E7" s="13" t="str">
        <f t="shared" si="4"/>
        <v>(25+10)</v>
      </c>
      <c r="F7" s="9" t="s">
        <v>38</v>
      </c>
      <c r="G7" s="9" t="s">
        <v>39</v>
      </c>
      <c r="H7" s="2" t="s">
        <v>41</v>
      </c>
      <c r="I7" s="2" t="s">
        <v>153</v>
      </c>
      <c r="J7" s="14">
        <f t="shared" si="2"/>
        <v>35</v>
      </c>
      <c r="K7" s="14"/>
      <c r="L7" s="2" t="s">
        <v>178</v>
      </c>
      <c r="M7" s="34"/>
    </row>
    <row r="8">
      <c r="A8" s="33"/>
      <c r="B8" s="30"/>
      <c r="C8" s="12">
        <f t="shared" si="3"/>
        <v>0.5069444444</v>
      </c>
      <c r="D8" s="10">
        <f t="shared" si="1"/>
        <v>0.53125</v>
      </c>
      <c r="E8" s="13" t="str">
        <f t="shared" si="4"/>
        <v>(25+10)</v>
      </c>
      <c r="F8" s="9" t="s">
        <v>62</v>
      </c>
      <c r="G8" s="9" t="s">
        <v>63</v>
      </c>
      <c r="H8" s="2" t="s">
        <v>65</v>
      </c>
      <c r="I8" s="2" t="s">
        <v>153</v>
      </c>
      <c r="J8" s="14">
        <f t="shared" si="2"/>
        <v>35</v>
      </c>
      <c r="K8" s="14"/>
      <c r="L8" s="36" t="s">
        <v>178</v>
      </c>
      <c r="M8" s="34"/>
      <c r="N8" s="9"/>
      <c r="O8" s="9"/>
    </row>
    <row r="9">
      <c r="A9" s="33"/>
      <c r="B9" s="30"/>
      <c r="C9" s="12">
        <f t="shared" si="3"/>
        <v>0.53125</v>
      </c>
      <c r="D9" s="10">
        <f t="shared" si="1"/>
        <v>0.5833333333</v>
      </c>
      <c r="E9" s="13" t="str">
        <f t="shared" si="4"/>
        <v/>
      </c>
      <c r="F9" s="9" t="s">
        <v>156</v>
      </c>
      <c r="G9" s="15"/>
      <c r="H9" s="2"/>
      <c r="I9" s="2" t="s">
        <v>155</v>
      </c>
      <c r="J9" s="14">
        <f t="shared" si="2"/>
        <v>0</v>
      </c>
      <c r="K9" s="8">
        <v>75.0</v>
      </c>
      <c r="M9" s="35"/>
    </row>
    <row r="10">
      <c r="A10" s="33"/>
      <c r="B10" s="30" t="s">
        <v>179</v>
      </c>
      <c r="C10" s="12">
        <f t="shared" si="3"/>
        <v>0.5833333333</v>
      </c>
      <c r="D10" s="10">
        <f t="shared" si="1"/>
        <v>0.6076388889</v>
      </c>
      <c r="E10" s="13" t="str">
        <f t="shared" si="4"/>
        <v>(25+10)</v>
      </c>
      <c r="F10" s="9" t="s">
        <v>34</v>
      </c>
      <c r="G10" s="9" t="s">
        <v>35</v>
      </c>
      <c r="H10" s="2" t="s">
        <v>37</v>
      </c>
      <c r="I10" s="2" t="s">
        <v>153</v>
      </c>
      <c r="J10" s="14">
        <f t="shared" si="2"/>
        <v>35</v>
      </c>
      <c r="K10" s="14"/>
      <c r="L10" s="2" t="s">
        <v>178</v>
      </c>
      <c r="M10" s="37" t="s">
        <v>180</v>
      </c>
    </row>
    <row r="11">
      <c r="A11" s="30"/>
      <c r="B11" s="33"/>
      <c r="C11" s="12">
        <f t="shared" si="3"/>
        <v>0.6076388889</v>
      </c>
      <c r="D11" s="10">
        <f t="shared" si="1"/>
        <v>0.6319444444</v>
      </c>
      <c r="E11" s="13" t="str">
        <f t="shared" si="4"/>
        <v>(25+10)</v>
      </c>
      <c r="F11" s="9" t="s">
        <v>108</v>
      </c>
      <c r="G11" s="9" t="s">
        <v>109</v>
      </c>
      <c r="H11" s="2" t="s">
        <v>111</v>
      </c>
      <c r="I11" s="2" t="s">
        <v>153</v>
      </c>
      <c r="J11" s="14">
        <f t="shared" si="2"/>
        <v>35</v>
      </c>
      <c r="K11" s="14"/>
      <c r="L11" s="2" t="s">
        <v>178</v>
      </c>
      <c r="M11" s="34"/>
      <c r="N11" s="9"/>
      <c r="O11" s="9"/>
    </row>
    <row r="12">
      <c r="A12" s="33"/>
      <c r="B12" s="33"/>
      <c r="C12" s="12">
        <f t="shared" si="3"/>
        <v>0.6319444444</v>
      </c>
      <c r="D12" s="10">
        <f t="shared" si="1"/>
        <v>0.6527777778</v>
      </c>
      <c r="E12" s="13" t="str">
        <f t="shared" si="4"/>
        <v/>
      </c>
      <c r="F12" s="9" t="s">
        <v>154</v>
      </c>
      <c r="G12" s="11"/>
      <c r="H12" s="2"/>
      <c r="I12" s="2" t="s">
        <v>155</v>
      </c>
      <c r="J12" s="14">
        <f t="shared" si="2"/>
        <v>0</v>
      </c>
      <c r="K12" s="8">
        <v>30.0</v>
      </c>
      <c r="M12" s="35"/>
    </row>
    <row r="13">
      <c r="A13" s="33"/>
      <c r="B13" s="33"/>
      <c r="C13" s="12">
        <f t="shared" si="3"/>
        <v>0.6527777778</v>
      </c>
      <c r="D13" s="10">
        <f t="shared" si="1"/>
        <v>0.6666666667</v>
      </c>
      <c r="E13" s="13" t="str">
        <f t="shared" si="4"/>
        <v>(15+5)</v>
      </c>
      <c r="F13" s="9" t="s">
        <v>57</v>
      </c>
      <c r="G13" s="16" t="s">
        <v>58</v>
      </c>
      <c r="H13" s="2" t="s">
        <v>60</v>
      </c>
      <c r="I13" s="2" t="s">
        <v>158</v>
      </c>
      <c r="J13" s="14">
        <f t="shared" si="2"/>
        <v>20</v>
      </c>
      <c r="K13" s="8"/>
      <c r="L13" s="2" t="s">
        <v>178</v>
      </c>
      <c r="M13" s="34"/>
    </row>
    <row r="14">
      <c r="A14" s="33"/>
      <c r="B14" s="33"/>
      <c r="C14" s="12">
        <f t="shared" si="3"/>
        <v>0.6666666667</v>
      </c>
      <c r="D14" s="10">
        <f t="shared" si="1"/>
        <v>0.6909722222</v>
      </c>
      <c r="E14" s="13" t="str">
        <f t="shared" si="4"/>
        <v>(25+10)</v>
      </c>
      <c r="F14" s="9" t="s">
        <v>121</v>
      </c>
      <c r="G14" s="9" t="s">
        <v>122</v>
      </c>
      <c r="H14" s="2" t="s">
        <v>124</v>
      </c>
      <c r="I14" s="2" t="s">
        <v>153</v>
      </c>
      <c r="J14" s="14">
        <f t="shared" si="2"/>
        <v>35</v>
      </c>
      <c r="K14" s="8"/>
      <c r="L14" s="34" t="s">
        <v>176</v>
      </c>
      <c r="M14" s="34"/>
    </row>
    <row r="15">
      <c r="A15" s="33"/>
      <c r="B15" s="33"/>
      <c r="C15" s="12">
        <f t="shared" si="3"/>
        <v>0.6909722222</v>
      </c>
      <c r="D15" s="10">
        <f t="shared" si="1"/>
        <v>0.7326388889</v>
      </c>
      <c r="E15" s="13" t="str">
        <f t="shared" si="4"/>
        <v/>
      </c>
      <c r="F15" s="9" t="s">
        <v>159</v>
      </c>
      <c r="G15" s="9"/>
      <c r="H15" s="2"/>
      <c r="I15" s="2" t="s">
        <v>159</v>
      </c>
      <c r="J15" s="14">
        <f t="shared" si="2"/>
        <v>0</v>
      </c>
      <c r="K15" s="8">
        <v>60.0</v>
      </c>
      <c r="M15" s="35"/>
    </row>
    <row r="16">
      <c r="A16" s="38"/>
      <c r="B16" s="38"/>
      <c r="C16" s="39"/>
      <c r="D16" s="10"/>
      <c r="E16" s="13" t="str">
        <f t="shared" si="4"/>
        <v/>
      </c>
      <c r="F16" s="11"/>
      <c r="G16" s="15"/>
      <c r="H16" s="40"/>
      <c r="I16" s="40"/>
      <c r="J16" s="14"/>
      <c r="K16" s="41"/>
      <c r="L16" s="42"/>
      <c r="M16" s="29"/>
      <c r="N16" s="42"/>
      <c r="O16" s="42"/>
      <c r="P16" s="42"/>
      <c r="Q16" s="42"/>
      <c r="R16" s="42"/>
      <c r="S16" s="42"/>
      <c r="T16" s="42"/>
      <c r="U16" s="42"/>
      <c r="V16" s="42"/>
      <c r="W16" s="42"/>
      <c r="X16" s="42"/>
      <c r="Y16" s="42"/>
      <c r="Z16" s="42"/>
    </row>
    <row r="17">
      <c r="A17" s="30" t="s">
        <v>181</v>
      </c>
      <c r="B17" s="30" t="s">
        <v>174</v>
      </c>
      <c r="C17" s="10">
        <v>0.3854166666666667</v>
      </c>
      <c r="D17" s="10">
        <f t="shared" ref="D17:D27" si="5">C17+(K17+J17)/1440</f>
        <v>0.4270833333</v>
      </c>
      <c r="E17" s="13" t="str">
        <f t="shared" si="4"/>
        <v>(45+15)</v>
      </c>
      <c r="F17" s="9" t="s">
        <v>24</v>
      </c>
      <c r="G17" s="15" t="s">
        <v>25</v>
      </c>
      <c r="H17" s="2" t="s">
        <v>27</v>
      </c>
      <c r="I17" s="2" t="s">
        <v>151</v>
      </c>
      <c r="J17" s="14">
        <f t="shared" ref="J17:J40" si="6">SWITCH(I17,"Spotlight",60, "Regular", 35, "Short", 20,0)</f>
        <v>60</v>
      </c>
      <c r="K17" s="14"/>
      <c r="L17" s="34" t="s">
        <v>176</v>
      </c>
      <c r="M17" s="37" t="s">
        <v>182</v>
      </c>
      <c r="O17" s="9"/>
      <c r="P17" s="9"/>
    </row>
    <row r="18">
      <c r="A18" s="33"/>
      <c r="B18" s="33"/>
      <c r="C18" s="12">
        <f t="shared" ref="C18:C27" si="7">D17</f>
        <v>0.4270833333</v>
      </c>
      <c r="D18" s="10">
        <f t="shared" si="5"/>
        <v>0.4513888889</v>
      </c>
      <c r="E18" s="13" t="str">
        <f t="shared" si="4"/>
        <v>(25+10)</v>
      </c>
      <c r="F18" s="9" t="s">
        <v>131</v>
      </c>
      <c r="G18" s="15" t="s">
        <v>132</v>
      </c>
      <c r="H18" s="2" t="s">
        <v>134</v>
      </c>
      <c r="I18" s="2" t="s">
        <v>153</v>
      </c>
      <c r="J18" s="14">
        <f t="shared" si="6"/>
        <v>35</v>
      </c>
      <c r="K18" s="14"/>
      <c r="L18" s="34" t="s">
        <v>176</v>
      </c>
      <c r="M18" s="37"/>
    </row>
    <row r="19">
      <c r="A19" s="33"/>
      <c r="B19" s="33"/>
      <c r="C19" s="12">
        <f t="shared" si="7"/>
        <v>0.4513888889</v>
      </c>
      <c r="D19" s="10">
        <f t="shared" si="5"/>
        <v>0.4722222222</v>
      </c>
      <c r="E19" s="13" t="str">
        <f t="shared" si="4"/>
        <v/>
      </c>
      <c r="F19" s="9" t="s">
        <v>154</v>
      </c>
      <c r="G19" s="11"/>
      <c r="H19" s="2"/>
      <c r="I19" s="2" t="s">
        <v>155</v>
      </c>
      <c r="J19" s="14">
        <f t="shared" si="6"/>
        <v>0</v>
      </c>
      <c r="K19" s="8">
        <v>30.0</v>
      </c>
      <c r="M19" s="35"/>
    </row>
    <row r="20">
      <c r="A20" s="33"/>
      <c r="B20" s="33"/>
      <c r="C20" s="12">
        <f t="shared" si="7"/>
        <v>0.4722222222</v>
      </c>
      <c r="D20" s="10">
        <f t="shared" si="5"/>
        <v>0.4965277778</v>
      </c>
      <c r="E20" s="13" t="str">
        <f t="shared" si="4"/>
        <v>(25+10)</v>
      </c>
      <c r="F20" s="9" t="s">
        <v>183</v>
      </c>
      <c r="G20" s="9" t="s">
        <v>184</v>
      </c>
      <c r="H20" s="2" t="s">
        <v>185</v>
      </c>
      <c r="I20" s="2" t="s">
        <v>153</v>
      </c>
      <c r="J20" s="14">
        <f t="shared" si="6"/>
        <v>35</v>
      </c>
      <c r="K20" s="14"/>
      <c r="L20" s="34" t="s">
        <v>178</v>
      </c>
      <c r="M20" s="9"/>
      <c r="N20" s="9"/>
    </row>
    <row r="21">
      <c r="A21" s="33"/>
      <c r="B21" s="33"/>
      <c r="C21" s="12">
        <f t="shared" si="7"/>
        <v>0.4965277778</v>
      </c>
      <c r="D21" s="10">
        <f t="shared" si="5"/>
        <v>0.5208333333</v>
      </c>
      <c r="E21" s="13" t="str">
        <f t="shared" si="4"/>
        <v>(25+10)</v>
      </c>
      <c r="F21" s="9" t="s">
        <v>85</v>
      </c>
      <c r="G21" s="9" t="s">
        <v>86</v>
      </c>
      <c r="H21" s="2" t="s">
        <v>88</v>
      </c>
      <c r="I21" s="2" t="s">
        <v>153</v>
      </c>
      <c r="J21" s="14">
        <f t="shared" si="6"/>
        <v>35</v>
      </c>
      <c r="K21" s="14"/>
      <c r="L21" s="34" t="s">
        <v>186</v>
      </c>
      <c r="M21" s="9"/>
      <c r="N21" s="9"/>
    </row>
    <row r="22">
      <c r="A22" s="33"/>
      <c r="B22" s="33"/>
      <c r="C22" s="12">
        <f t="shared" si="7"/>
        <v>0.5208333333</v>
      </c>
      <c r="D22" s="10">
        <f t="shared" si="5"/>
        <v>0.5729166667</v>
      </c>
      <c r="E22" s="13" t="str">
        <f t="shared" si="4"/>
        <v/>
      </c>
      <c r="F22" s="9" t="s">
        <v>156</v>
      </c>
      <c r="G22" s="11"/>
      <c r="H22" s="2"/>
      <c r="I22" s="2" t="s">
        <v>155</v>
      </c>
      <c r="J22" s="14">
        <f t="shared" si="6"/>
        <v>0</v>
      </c>
      <c r="K22" s="8">
        <v>75.0</v>
      </c>
      <c r="M22" s="35"/>
    </row>
    <row r="23">
      <c r="A23" s="33"/>
      <c r="B23" s="30" t="s">
        <v>179</v>
      </c>
      <c r="C23" s="12">
        <f t="shared" si="7"/>
        <v>0.5729166667</v>
      </c>
      <c r="D23" s="10">
        <f t="shared" si="5"/>
        <v>0.6145833333</v>
      </c>
      <c r="E23" s="13" t="str">
        <f t="shared" si="4"/>
        <v>(45+15)</v>
      </c>
      <c r="F23" s="9" t="s">
        <v>67</v>
      </c>
      <c r="G23" s="15" t="s">
        <v>68</v>
      </c>
      <c r="H23" s="2" t="s">
        <v>70</v>
      </c>
      <c r="I23" s="2" t="s">
        <v>151</v>
      </c>
      <c r="J23" s="14">
        <f t="shared" si="6"/>
        <v>60</v>
      </c>
      <c r="K23" s="14"/>
      <c r="L23" s="2" t="s">
        <v>178</v>
      </c>
      <c r="M23" s="34" t="s">
        <v>187</v>
      </c>
    </row>
    <row r="24">
      <c r="A24" s="33"/>
      <c r="B24" s="33"/>
      <c r="C24" s="12">
        <f t="shared" si="7"/>
        <v>0.6145833333</v>
      </c>
      <c r="D24" s="10">
        <f t="shared" si="5"/>
        <v>0.6388888889</v>
      </c>
      <c r="E24" s="13" t="str">
        <f t="shared" si="4"/>
        <v>(25+10)</v>
      </c>
      <c r="F24" s="9" t="s">
        <v>188</v>
      </c>
      <c r="G24" s="15" t="s">
        <v>189</v>
      </c>
      <c r="H24" s="2" t="s">
        <v>190</v>
      </c>
      <c r="I24" s="2" t="s">
        <v>153</v>
      </c>
      <c r="J24" s="14">
        <f t="shared" si="6"/>
        <v>35</v>
      </c>
      <c r="K24" s="14"/>
      <c r="L24" s="34" t="s">
        <v>176</v>
      </c>
      <c r="M24" s="34"/>
    </row>
    <row r="25">
      <c r="A25" s="33"/>
      <c r="B25" s="33"/>
      <c r="C25" s="12">
        <f t="shared" si="7"/>
        <v>0.6388888889</v>
      </c>
      <c r="D25" s="10">
        <f t="shared" si="5"/>
        <v>0.6597222222</v>
      </c>
      <c r="E25" s="13" t="str">
        <f t="shared" si="4"/>
        <v/>
      </c>
      <c r="F25" s="9" t="s">
        <v>154</v>
      </c>
      <c r="G25" s="9"/>
      <c r="H25" s="2"/>
      <c r="I25" s="2" t="s">
        <v>155</v>
      </c>
      <c r="J25" s="14">
        <f t="shared" si="6"/>
        <v>0</v>
      </c>
      <c r="K25" s="8">
        <v>30.0</v>
      </c>
      <c r="M25" s="35"/>
      <c r="N25" s="9"/>
      <c r="O25" s="9"/>
    </row>
    <row r="26">
      <c r="A26" s="33"/>
      <c r="B26" s="33"/>
      <c r="C26" s="12">
        <f t="shared" si="7"/>
        <v>0.6597222222</v>
      </c>
      <c r="D26" s="10">
        <f t="shared" si="5"/>
        <v>0.6840277778</v>
      </c>
      <c r="E26" s="13" t="str">
        <f t="shared" si="4"/>
        <v>(25+10)</v>
      </c>
      <c r="F26" s="9" t="s">
        <v>117</v>
      </c>
      <c r="G26" s="9" t="s">
        <v>118</v>
      </c>
      <c r="H26" s="2" t="s">
        <v>120</v>
      </c>
      <c r="I26" s="2" t="s">
        <v>153</v>
      </c>
      <c r="J26" s="14">
        <f t="shared" si="6"/>
        <v>35</v>
      </c>
      <c r="K26" s="14"/>
      <c r="L26" s="2" t="s">
        <v>178</v>
      </c>
      <c r="M26" s="34"/>
    </row>
    <row r="27">
      <c r="A27" s="33"/>
      <c r="B27" s="33"/>
      <c r="C27" s="12">
        <f t="shared" si="7"/>
        <v>0.6840277778</v>
      </c>
      <c r="D27" s="10">
        <f t="shared" si="5"/>
        <v>0.7534722222</v>
      </c>
      <c r="E27" s="13" t="str">
        <f t="shared" si="4"/>
        <v/>
      </c>
      <c r="F27" s="9" t="s">
        <v>191</v>
      </c>
      <c r="G27" s="11"/>
      <c r="H27" s="2"/>
      <c r="I27" s="2" t="s">
        <v>192</v>
      </c>
      <c r="J27" s="14">
        <f t="shared" si="6"/>
        <v>0</v>
      </c>
      <c r="K27" s="8">
        <v>100.0</v>
      </c>
      <c r="M27" s="35"/>
    </row>
    <row r="28">
      <c r="A28" s="38"/>
      <c r="B28" s="38"/>
      <c r="C28" s="39"/>
      <c r="D28" s="10"/>
      <c r="E28" s="13" t="str">
        <f t="shared" si="4"/>
        <v/>
      </c>
      <c r="F28" s="11"/>
      <c r="G28" s="11"/>
      <c r="H28" s="42"/>
      <c r="I28" s="42"/>
      <c r="J28" s="14">
        <f t="shared" si="6"/>
        <v>0</v>
      </c>
      <c r="K28" s="41"/>
      <c r="L28" s="42"/>
      <c r="M28" s="29"/>
      <c r="N28" s="42"/>
      <c r="O28" s="42"/>
      <c r="P28" s="42"/>
      <c r="Q28" s="42"/>
      <c r="R28" s="42"/>
      <c r="S28" s="42"/>
      <c r="T28" s="42"/>
      <c r="U28" s="42"/>
      <c r="V28" s="42"/>
      <c r="W28" s="42"/>
      <c r="X28" s="42"/>
      <c r="Y28" s="42"/>
      <c r="Z28" s="42"/>
    </row>
    <row r="29">
      <c r="A29" s="30" t="s">
        <v>193</v>
      </c>
      <c r="B29" s="30" t="s">
        <v>174</v>
      </c>
      <c r="C29" s="10">
        <v>0.3854166666666667</v>
      </c>
      <c r="D29" s="10">
        <f t="shared" ref="D29:D39" si="8">C29+(K29+J29)/1440</f>
        <v>0.4270833333</v>
      </c>
      <c r="E29" s="13" t="str">
        <f t="shared" si="4"/>
        <v>(45+15)</v>
      </c>
      <c r="F29" s="9" t="s">
        <v>29</v>
      </c>
      <c r="G29" s="9" t="s">
        <v>30</v>
      </c>
      <c r="H29" s="2" t="s">
        <v>32</v>
      </c>
      <c r="I29" s="2" t="s">
        <v>151</v>
      </c>
      <c r="J29" s="14">
        <f t="shared" si="6"/>
        <v>60</v>
      </c>
      <c r="K29" s="14"/>
      <c r="L29" s="2" t="s">
        <v>178</v>
      </c>
      <c r="M29" s="34" t="s">
        <v>194</v>
      </c>
    </row>
    <row r="30">
      <c r="A30" s="33"/>
      <c r="B30" s="33"/>
      <c r="C30" s="12">
        <f t="shared" ref="C30:C39" si="9">D29</f>
        <v>0.4270833333</v>
      </c>
      <c r="D30" s="10">
        <f t="shared" si="8"/>
        <v>0.4513888889</v>
      </c>
      <c r="E30" s="13" t="str">
        <f t="shared" si="4"/>
        <v>(25+10)</v>
      </c>
      <c r="F30" s="9" t="s">
        <v>14</v>
      </c>
      <c r="G30" s="9" t="s">
        <v>15</v>
      </c>
      <c r="H30" s="2" t="s">
        <v>17</v>
      </c>
      <c r="I30" s="2" t="s">
        <v>153</v>
      </c>
      <c r="J30" s="14">
        <f t="shared" si="6"/>
        <v>35</v>
      </c>
      <c r="K30" s="14"/>
      <c r="L30" s="2" t="s">
        <v>178</v>
      </c>
      <c r="M30" s="34"/>
    </row>
    <row r="31">
      <c r="A31" s="33"/>
      <c r="B31" s="33"/>
      <c r="C31" s="12">
        <f t="shared" si="9"/>
        <v>0.4513888889</v>
      </c>
      <c r="D31" s="10">
        <f t="shared" si="8"/>
        <v>0.4756944444</v>
      </c>
      <c r="E31" s="13" t="str">
        <f t="shared" si="4"/>
        <v/>
      </c>
      <c r="F31" s="9" t="s">
        <v>154</v>
      </c>
      <c r="G31" s="11"/>
      <c r="H31" s="2"/>
      <c r="I31" s="2" t="s">
        <v>155</v>
      </c>
      <c r="J31" s="14">
        <f t="shared" si="6"/>
        <v>0</v>
      </c>
      <c r="K31" s="8">
        <v>35.0</v>
      </c>
      <c r="M31" s="35"/>
    </row>
    <row r="32">
      <c r="A32" s="33"/>
      <c r="B32" s="33"/>
      <c r="C32" s="12">
        <f t="shared" si="9"/>
        <v>0.4756944444</v>
      </c>
      <c r="D32" s="10">
        <f t="shared" si="8"/>
        <v>0.5</v>
      </c>
      <c r="E32" s="13" t="str">
        <f t="shared" si="4"/>
        <v>(25+10)</v>
      </c>
      <c r="F32" s="9" t="s">
        <v>14</v>
      </c>
      <c r="G32" s="15" t="s">
        <v>105</v>
      </c>
      <c r="H32" s="2" t="s">
        <v>106</v>
      </c>
      <c r="I32" s="2" t="s">
        <v>153</v>
      </c>
      <c r="J32" s="14">
        <f t="shared" si="6"/>
        <v>35</v>
      </c>
      <c r="K32" s="14"/>
      <c r="L32" s="2" t="s">
        <v>178</v>
      </c>
      <c r="M32" s="34"/>
      <c r="O32" s="43"/>
      <c r="P32" s="43"/>
    </row>
    <row r="33">
      <c r="A33" s="33"/>
      <c r="B33" s="33"/>
      <c r="C33" s="12">
        <f t="shared" si="9"/>
        <v>0.5</v>
      </c>
      <c r="D33" s="10">
        <f t="shared" si="8"/>
        <v>0.5416666667</v>
      </c>
      <c r="E33" s="13" t="str">
        <f t="shared" si="4"/>
        <v/>
      </c>
      <c r="F33" s="9" t="s">
        <v>156</v>
      </c>
      <c r="G33" s="11"/>
      <c r="H33" s="2"/>
      <c r="I33" s="2" t="s">
        <v>155</v>
      </c>
      <c r="J33" s="14">
        <f t="shared" si="6"/>
        <v>0</v>
      </c>
      <c r="K33" s="8">
        <v>60.0</v>
      </c>
      <c r="M33" s="35"/>
    </row>
    <row r="34">
      <c r="A34" s="33"/>
      <c r="B34" s="30" t="s">
        <v>179</v>
      </c>
      <c r="C34" s="12">
        <f t="shared" si="9"/>
        <v>0.5416666667</v>
      </c>
      <c r="D34" s="10">
        <f t="shared" si="8"/>
        <v>0.5833333333</v>
      </c>
      <c r="E34" s="13" t="str">
        <f t="shared" si="4"/>
        <v>(45+15)</v>
      </c>
      <c r="F34" s="9" t="s">
        <v>126</v>
      </c>
      <c r="G34" s="9" t="s">
        <v>127</v>
      </c>
      <c r="H34" s="2" t="s">
        <v>129</v>
      </c>
      <c r="I34" s="2" t="s">
        <v>151</v>
      </c>
      <c r="J34" s="14">
        <f t="shared" si="6"/>
        <v>60</v>
      </c>
      <c r="K34" s="14"/>
      <c r="L34" s="2" t="s">
        <v>178</v>
      </c>
      <c r="M34" s="34" t="s">
        <v>195</v>
      </c>
    </row>
    <row r="35">
      <c r="A35" s="33"/>
      <c r="B35" s="33"/>
      <c r="C35" s="12">
        <f t="shared" si="9"/>
        <v>0.5833333333</v>
      </c>
      <c r="D35" s="10">
        <f t="shared" si="8"/>
        <v>0.6076388889</v>
      </c>
      <c r="E35" s="13" t="str">
        <f t="shared" si="4"/>
        <v>(25+10)</v>
      </c>
      <c r="F35" s="9" t="s">
        <v>43</v>
      </c>
      <c r="G35" s="15" t="s">
        <v>44</v>
      </c>
      <c r="H35" s="2" t="s">
        <v>46</v>
      </c>
      <c r="I35" s="2" t="s">
        <v>153</v>
      </c>
      <c r="J35" s="14">
        <f t="shared" si="6"/>
        <v>35</v>
      </c>
      <c r="K35" s="14"/>
      <c r="L35" s="34" t="s">
        <v>176</v>
      </c>
      <c r="M35" s="34"/>
    </row>
    <row r="36">
      <c r="A36" s="33"/>
      <c r="B36" s="33"/>
      <c r="C36" s="12">
        <f t="shared" si="9"/>
        <v>0.6076388889</v>
      </c>
      <c r="D36" s="10">
        <f t="shared" si="8"/>
        <v>0.6284722222</v>
      </c>
      <c r="E36" s="13" t="str">
        <f t="shared" si="4"/>
        <v/>
      </c>
      <c r="F36" s="9" t="s">
        <v>154</v>
      </c>
      <c r="G36" s="11"/>
      <c r="H36" s="2"/>
      <c r="I36" s="2" t="s">
        <v>155</v>
      </c>
      <c r="J36" s="14">
        <f t="shared" si="6"/>
        <v>0</v>
      </c>
      <c r="K36" s="8">
        <v>30.0</v>
      </c>
      <c r="M36" s="35"/>
    </row>
    <row r="37">
      <c r="A37" s="33"/>
      <c r="B37" s="33"/>
      <c r="C37" s="12">
        <f t="shared" si="9"/>
        <v>0.6284722222</v>
      </c>
      <c r="D37" s="10">
        <f t="shared" si="8"/>
        <v>0.6527777778</v>
      </c>
      <c r="E37" s="13" t="str">
        <f t="shared" si="4"/>
        <v>(25+10)</v>
      </c>
      <c r="F37" s="9" t="s">
        <v>57</v>
      </c>
      <c r="G37" s="15" t="s">
        <v>196</v>
      </c>
      <c r="H37" s="2" t="s">
        <v>185</v>
      </c>
      <c r="I37" s="2" t="s">
        <v>153</v>
      </c>
      <c r="J37" s="14">
        <f t="shared" si="6"/>
        <v>35</v>
      </c>
      <c r="K37" s="14"/>
      <c r="L37" s="34" t="s">
        <v>176</v>
      </c>
      <c r="M37" s="34"/>
    </row>
    <row r="38">
      <c r="A38" s="33"/>
      <c r="B38" s="33"/>
      <c r="C38" s="12">
        <f t="shared" si="9"/>
        <v>0.6527777778</v>
      </c>
      <c r="D38" s="10">
        <f t="shared" si="8"/>
        <v>0.6770833333</v>
      </c>
      <c r="E38" s="13" t="str">
        <f t="shared" si="4"/>
        <v>(25+10)</v>
      </c>
      <c r="F38" s="9" t="s">
        <v>76</v>
      </c>
      <c r="G38" s="9" t="s">
        <v>77</v>
      </c>
      <c r="H38" s="2" t="s">
        <v>79</v>
      </c>
      <c r="I38" s="2" t="s">
        <v>153</v>
      </c>
      <c r="J38" s="14">
        <f t="shared" si="6"/>
        <v>35</v>
      </c>
      <c r="K38" s="14"/>
      <c r="L38" s="34" t="s">
        <v>176</v>
      </c>
      <c r="M38" s="34"/>
    </row>
    <row r="39">
      <c r="A39" s="33"/>
      <c r="B39" s="33"/>
      <c r="C39" s="12">
        <f t="shared" si="9"/>
        <v>0.6770833333</v>
      </c>
      <c r="D39" s="10">
        <f t="shared" si="8"/>
        <v>0.7291666667</v>
      </c>
      <c r="E39" s="13" t="str">
        <f t="shared" si="4"/>
        <v/>
      </c>
      <c r="F39" s="9" t="s">
        <v>191</v>
      </c>
      <c r="G39" s="9"/>
      <c r="H39" s="2"/>
      <c r="I39" s="2" t="s">
        <v>192</v>
      </c>
      <c r="J39" s="14">
        <f t="shared" si="6"/>
        <v>0</v>
      </c>
      <c r="K39" s="8">
        <v>75.0</v>
      </c>
      <c r="M39" s="35"/>
    </row>
    <row r="40">
      <c r="A40" s="33"/>
      <c r="B40" s="33"/>
      <c r="C40" s="44" t="s">
        <v>197</v>
      </c>
      <c r="D40" s="10"/>
      <c r="E40" s="13"/>
      <c r="F40" s="9" t="s">
        <v>198</v>
      </c>
      <c r="G40" s="9"/>
      <c r="H40" s="5"/>
      <c r="I40" s="5" t="s">
        <v>155</v>
      </c>
      <c r="J40" s="14">
        <f t="shared" si="6"/>
        <v>0</v>
      </c>
      <c r="K40" s="8"/>
      <c r="L40" s="2"/>
      <c r="M40" s="34"/>
    </row>
    <row r="41">
      <c r="A41" s="38"/>
      <c r="B41" s="38"/>
      <c r="C41" s="39"/>
      <c r="D41" s="10"/>
      <c r="E41" s="13" t="str">
        <f t="shared" ref="E41:E64" si="10">SWITCH(I41,"Spotlight","(45+15)", "Regular","(25+10)","Short","(15+5)", "")</f>
        <v/>
      </c>
      <c r="F41" s="11"/>
      <c r="G41" s="11"/>
      <c r="H41" s="42"/>
      <c r="I41" s="42"/>
      <c r="J41" s="14"/>
      <c r="K41" s="41"/>
      <c r="L41" s="42"/>
      <c r="M41" s="29"/>
      <c r="N41" s="42"/>
      <c r="O41" s="42"/>
      <c r="P41" s="42"/>
      <c r="Q41" s="42"/>
      <c r="R41" s="42"/>
      <c r="S41" s="42"/>
      <c r="T41" s="42"/>
      <c r="U41" s="42"/>
      <c r="V41" s="42"/>
      <c r="W41" s="42"/>
      <c r="X41" s="42"/>
      <c r="Y41" s="42"/>
      <c r="Z41" s="42"/>
    </row>
    <row r="42">
      <c r="A42" s="30" t="s">
        <v>199</v>
      </c>
      <c r="B42" s="30" t="s">
        <v>174</v>
      </c>
      <c r="C42" s="10">
        <v>0.3854166666666667</v>
      </c>
      <c r="D42" s="10">
        <f t="shared" ref="D42:D54" si="11">C42+(K42+J42)/1440</f>
        <v>0.4097222222</v>
      </c>
      <c r="E42" s="13" t="str">
        <f t="shared" si="10"/>
        <v>(25+10)</v>
      </c>
      <c r="F42" s="9" t="s">
        <v>90</v>
      </c>
      <c r="G42" s="9" t="s">
        <v>91</v>
      </c>
      <c r="H42" s="2" t="s">
        <v>93</v>
      </c>
      <c r="I42" s="2" t="s">
        <v>153</v>
      </c>
      <c r="J42" s="14">
        <f t="shared" ref="J42:J54" si="12">SWITCH(I42,"Spotlight",60, "Regular", 35, "Short", 20,0)</f>
        <v>35</v>
      </c>
      <c r="K42" s="14"/>
      <c r="L42" s="34" t="s">
        <v>176</v>
      </c>
      <c r="M42" s="34" t="s">
        <v>200</v>
      </c>
      <c r="O42" s="9"/>
    </row>
    <row r="43">
      <c r="A43" s="33"/>
      <c r="B43" s="33"/>
      <c r="C43" s="12">
        <f t="shared" ref="C43:C54" si="13">D42</f>
        <v>0.4097222222</v>
      </c>
      <c r="D43" s="10">
        <f t="shared" si="11"/>
        <v>0.4340277778</v>
      </c>
      <c r="E43" s="13" t="str">
        <f t="shared" si="10"/>
        <v>(25+10)</v>
      </c>
      <c r="F43" s="9" t="s">
        <v>113</v>
      </c>
      <c r="G43" s="9" t="s">
        <v>114</v>
      </c>
      <c r="H43" s="2" t="s">
        <v>116</v>
      </c>
      <c r="I43" s="2" t="s">
        <v>153</v>
      </c>
      <c r="J43" s="14">
        <f t="shared" si="12"/>
        <v>35</v>
      </c>
      <c r="K43" s="14"/>
      <c r="L43" s="2" t="s">
        <v>176</v>
      </c>
      <c r="M43" s="34"/>
      <c r="O43" s="9"/>
    </row>
    <row r="44">
      <c r="A44" s="33"/>
      <c r="B44" s="33"/>
      <c r="C44" s="12">
        <f t="shared" si="13"/>
        <v>0.4340277778</v>
      </c>
      <c r="D44" s="10">
        <f t="shared" si="11"/>
        <v>0.4583333333</v>
      </c>
      <c r="E44" s="13" t="str">
        <f t="shared" si="10"/>
        <v/>
      </c>
      <c r="F44" s="9" t="s">
        <v>154</v>
      </c>
      <c r="G44" s="11"/>
      <c r="H44" s="2"/>
      <c r="I44" s="2" t="s">
        <v>155</v>
      </c>
      <c r="J44" s="14">
        <f t="shared" si="12"/>
        <v>0</v>
      </c>
      <c r="K44" s="8">
        <v>35.0</v>
      </c>
      <c r="M44" s="35"/>
      <c r="N44" s="9" t="s">
        <v>113</v>
      </c>
      <c r="O44" s="9" t="s">
        <v>114</v>
      </c>
      <c r="P44" s="2" t="s">
        <v>116</v>
      </c>
      <c r="Q44" s="9"/>
    </row>
    <row r="45">
      <c r="A45" s="33"/>
      <c r="B45" s="33"/>
      <c r="C45" s="12">
        <f t="shared" si="13"/>
        <v>0.4583333333</v>
      </c>
      <c r="D45" s="10">
        <f t="shared" si="11"/>
        <v>0.4826388889</v>
      </c>
      <c r="E45" s="13" t="str">
        <f t="shared" si="10"/>
        <v>(25+10)</v>
      </c>
      <c r="F45" s="9" t="s">
        <v>136</v>
      </c>
      <c r="G45" s="9" t="s">
        <v>137</v>
      </c>
      <c r="H45" s="2" t="s">
        <v>139</v>
      </c>
      <c r="I45" s="2" t="s">
        <v>153</v>
      </c>
      <c r="J45" s="14">
        <f t="shared" si="12"/>
        <v>35</v>
      </c>
      <c r="K45" s="14"/>
      <c r="M45" s="35"/>
      <c r="O45" s="9"/>
    </row>
    <row r="46">
      <c r="A46" s="45"/>
      <c r="B46" s="45"/>
      <c r="C46" s="12">
        <f t="shared" si="13"/>
        <v>0.4826388889</v>
      </c>
      <c r="D46" s="10">
        <f t="shared" si="11"/>
        <v>0.4965277778</v>
      </c>
      <c r="E46" s="13" t="str">
        <f t="shared" si="10"/>
        <v>(15+5)</v>
      </c>
      <c r="F46" s="9" t="s">
        <v>201</v>
      </c>
      <c r="G46" s="15" t="s">
        <v>202</v>
      </c>
      <c r="H46" s="2" t="s">
        <v>203</v>
      </c>
      <c r="I46" s="2" t="s">
        <v>158</v>
      </c>
      <c r="J46" s="14">
        <f t="shared" si="12"/>
        <v>20</v>
      </c>
      <c r="K46" s="14"/>
      <c r="L46" s="2" t="s">
        <v>178</v>
      </c>
      <c r="M46" s="34"/>
    </row>
    <row r="47">
      <c r="A47" s="33"/>
      <c r="B47" s="33"/>
      <c r="C47" s="12">
        <f t="shared" si="13"/>
        <v>0.4965277778</v>
      </c>
      <c r="D47" s="10">
        <f t="shared" si="11"/>
        <v>0.5208333333</v>
      </c>
      <c r="E47" s="13" t="str">
        <f t="shared" si="10"/>
        <v>(25+10)</v>
      </c>
      <c r="F47" s="9" t="s">
        <v>95</v>
      </c>
      <c r="G47" s="9" t="s">
        <v>96</v>
      </c>
      <c r="H47" s="2" t="s">
        <v>98</v>
      </c>
      <c r="I47" s="2" t="s">
        <v>153</v>
      </c>
      <c r="J47" s="14">
        <f t="shared" si="12"/>
        <v>35</v>
      </c>
      <c r="K47" s="14"/>
      <c r="L47" s="34" t="s">
        <v>176</v>
      </c>
      <c r="M47" s="34"/>
      <c r="O47" s="9"/>
    </row>
    <row r="48">
      <c r="A48" s="33"/>
      <c r="B48" s="33"/>
      <c r="C48" s="12">
        <f t="shared" si="13"/>
        <v>0.5208333333</v>
      </c>
      <c r="D48" s="10">
        <f t="shared" si="11"/>
        <v>0.5729166667</v>
      </c>
      <c r="E48" s="13" t="str">
        <f t="shared" si="10"/>
        <v/>
      </c>
      <c r="F48" s="9" t="s">
        <v>156</v>
      </c>
      <c r="G48" s="11"/>
      <c r="H48" s="2"/>
      <c r="I48" s="2" t="s">
        <v>155</v>
      </c>
      <c r="J48" s="14">
        <f t="shared" si="12"/>
        <v>0</v>
      </c>
      <c r="K48" s="8">
        <v>75.0</v>
      </c>
      <c r="M48" s="35"/>
      <c r="O48" s="9"/>
      <c r="R48" s="9"/>
      <c r="S48" s="9"/>
    </row>
    <row r="49">
      <c r="A49" s="33"/>
      <c r="B49" s="30" t="s">
        <v>179</v>
      </c>
      <c r="C49" s="12">
        <f t="shared" si="13"/>
        <v>0.5729166667</v>
      </c>
      <c r="D49" s="10">
        <f t="shared" si="11"/>
        <v>0.5972222222</v>
      </c>
      <c r="E49" s="13" t="str">
        <f t="shared" si="10"/>
        <v>(25+10)</v>
      </c>
      <c r="F49" s="9" t="s">
        <v>204</v>
      </c>
      <c r="G49" s="15" t="s">
        <v>205</v>
      </c>
      <c r="H49" s="2" t="s">
        <v>185</v>
      </c>
      <c r="I49" s="2" t="s">
        <v>153</v>
      </c>
      <c r="J49" s="14">
        <f t="shared" si="12"/>
        <v>35</v>
      </c>
      <c r="K49" s="14"/>
      <c r="M49" s="34" t="s">
        <v>206</v>
      </c>
      <c r="N49" s="4"/>
      <c r="O49" s="9"/>
    </row>
    <row r="50">
      <c r="A50" s="33"/>
      <c r="B50" s="33"/>
      <c r="C50" s="12">
        <f t="shared" si="13"/>
        <v>0.5972222222</v>
      </c>
      <c r="D50" s="10">
        <f t="shared" si="11"/>
        <v>0.6215277778</v>
      </c>
      <c r="E50" s="13" t="str">
        <f t="shared" si="10"/>
        <v>(25+10)</v>
      </c>
      <c r="F50" s="9" t="s">
        <v>207</v>
      </c>
      <c r="G50" s="9" t="s">
        <v>208</v>
      </c>
      <c r="H50" s="2" t="s">
        <v>185</v>
      </c>
      <c r="I50" s="2" t="s">
        <v>153</v>
      </c>
      <c r="J50" s="14">
        <f t="shared" si="12"/>
        <v>35</v>
      </c>
      <c r="K50" s="14"/>
      <c r="L50" s="2" t="s">
        <v>178</v>
      </c>
      <c r="M50" s="34"/>
      <c r="O50" s="9"/>
    </row>
    <row r="51">
      <c r="A51" s="33"/>
      <c r="B51" s="33"/>
      <c r="C51" s="12">
        <f t="shared" si="13"/>
        <v>0.6215277778</v>
      </c>
      <c r="D51" s="10">
        <f t="shared" si="11"/>
        <v>0.6423611111</v>
      </c>
      <c r="E51" s="13" t="str">
        <f t="shared" si="10"/>
        <v/>
      </c>
      <c r="F51" s="9" t="s">
        <v>154</v>
      </c>
      <c r="G51" s="15"/>
      <c r="H51" s="5"/>
      <c r="I51" s="5" t="s">
        <v>155</v>
      </c>
      <c r="J51" s="14">
        <f t="shared" si="12"/>
        <v>0</v>
      </c>
      <c r="K51" s="8">
        <v>30.0</v>
      </c>
      <c r="M51" s="35"/>
      <c r="O51" s="9"/>
    </row>
    <row r="52">
      <c r="A52" s="33"/>
      <c r="B52" s="33"/>
      <c r="C52" s="12">
        <f t="shared" si="13"/>
        <v>0.6423611111</v>
      </c>
      <c r="D52" s="10">
        <f t="shared" si="11"/>
        <v>0.6666666667</v>
      </c>
      <c r="E52" s="13" t="str">
        <f t="shared" si="10"/>
        <v>(25+10)</v>
      </c>
      <c r="F52" s="46" t="s">
        <v>71</v>
      </c>
      <c r="G52" s="46" t="s">
        <v>72</v>
      </c>
      <c r="H52" s="5" t="s">
        <v>74</v>
      </c>
      <c r="I52" s="5" t="s">
        <v>153</v>
      </c>
      <c r="J52" s="14">
        <f t="shared" si="12"/>
        <v>35</v>
      </c>
      <c r="K52" s="8"/>
      <c r="L52" s="34" t="s">
        <v>176</v>
      </c>
      <c r="M52" s="34"/>
    </row>
    <row r="53">
      <c r="A53" s="33"/>
      <c r="B53" s="33"/>
      <c r="C53" s="12">
        <f t="shared" si="13"/>
        <v>0.6666666667</v>
      </c>
      <c r="D53" s="10">
        <f t="shared" si="11"/>
        <v>0.6909722222</v>
      </c>
      <c r="E53" s="13" t="str">
        <f t="shared" si="10"/>
        <v>(25+10)</v>
      </c>
      <c r="F53" s="9" t="s">
        <v>100</v>
      </c>
      <c r="G53" s="9" t="s">
        <v>101</v>
      </c>
      <c r="H53" s="5" t="s">
        <v>103</v>
      </c>
      <c r="I53" s="5" t="s">
        <v>153</v>
      </c>
      <c r="J53" s="14">
        <f t="shared" si="12"/>
        <v>35</v>
      </c>
      <c r="K53" s="8"/>
      <c r="L53" s="2" t="s">
        <v>178</v>
      </c>
      <c r="M53" s="34"/>
    </row>
    <row r="54">
      <c r="A54" s="33"/>
      <c r="B54" s="33"/>
      <c r="C54" s="12">
        <f t="shared" si="13"/>
        <v>0.6909722222</v>
      </c>
      <c r="D54" s="10">
        <f t="shared" si="11"/>
        <v>0.7326388889</v>
      </c>
      <c r="E54" s="13" t="str">
        <f t="shared" si="10"/>
        <v/>
      </c>
      <c r="F54" s="9" t="s">
        <v>191</v>
      </c>
      <c r="G54" s="9"/>
      <c r="H54" s="5"/>
      <c r="I54" s="5" t="s">
        <v>192</v>
      </c>
      <c r="J54" s="14">
        <f t="shared" si="12"/>
        <v>0</v>
      </c>
      <c r="K54" s="8">
        <v>60.0</v>
      </c>
      <c r="L54" s="2"/>
      <c r="M54" s="34"/>
    </row>
    <row r="55">
      <c r="A55" s="38"/>
      <c r="B55" s="38"/>
      <c r="C55" s="39"/>
      <c r="D55" s="10"/>
      <c r="E55" s="13" t="str">
        <f t="shared" si="10"/>
        <v/>
      </c>
      <c r="F55" s="11"/>
      <c r="G55" s="11"/>
      <c r="H55" s="42"/>
      <c r="I55" s="42"/>
      <c r="J55" s="14"/>
      <c r="K55" s="41"/>
      <c r="L55" s="42"/>
      <c r="M55" s="29"/>
      <c r="N55" s="42"/>
      <c r="O55" s="42"/>
      <c r="P55" s="42"/>
      <c r="Q55" s="42"/>
      <c r="R55" s="42"/>
      <c r="S55" s="42"/>
      <c r="T55" s="42"/>
      <c r="U55" s="42"/>
      <c r="V55" s="42"/>
      <c r="W55" s="42"/>
      <c r="X55" s="42"/>
      <c r="Y55" s="42"/>
      <c r="Z55" s="42"/>
    </row>
    <row r="56">
      <c r="A56" s="30" t="s">
        <v>209</v>
      </c>
      <c r="B56" s="30" t="s">
        <v>174</v>
      </c>
      <c r="C56" s="10">
        <v>0.3854166666666667</v>
      </c>
      <c r="D56" s="10">
        <f t="shared" ref="D56:D64" si="14">C56+(K56+J56)/1440</f>
        <v>0.4097222222</v>
      </c>
      <c r="E56" s="13" t="str">
        <f t="shared" si="10"/>
        <v>(25+10)</v>
      </c>
      <c r="F56" s="9" t="s">
        <v>210</v>
      </c>
      <c r="G56" s="9" t="s">
        <v>211</v>
      </c>
      <c r="H56" s="2" t="s">
        <v>185</v>
      </c>
      <c r="I56" s="2" t="s">
        <v>153</v>
      </c>
      <c r="J56" s="14">
        <f t="shared" ref="J56:J64" si="15">SWITCH(I56,"Spotlight",60, "Regular", 35, "Short", 20,0)</f>
        <v>35</v>
      </c>
      <c r="K56" s="14"/>
      <c r="L56" s="34" t="s">
        <v>176</v>
      </c>
      <c r="M56" s="37" t="s">
        <v>212</v>
      </c>
    </row>
    <row r="57">
      <c r="A57" s="33"/>
      <c r="B57" s="33"/>
      <c r="C57" s="12">
        <f t="shared" ref="C57:C64" si="16">D56</f>
        <v>0.4097222222</v>
      </c>
      <c r="D57" s="10">
        <f t="shared" si="14"/>
        <v>0.4340277778</v>
      </c>
      <c r="E57" s="13" t="str">
        <f t="shared" si="10"/>
        <v>(25+10)</v>
      </c>
      <c r="F57" s="9" t="s">
        <v>213</v>
      </c>
      <c r="G57" s="15" t="s">
        <v>214</v>
      </c>
      <c r="H57" s="2" t="s">
        <v>215</v>
      </c>
      <c r="I57" s="2" t="s">
        <v>153</v>
      </c>
      <c r="J57" s="14">
        <f t="shared" si="15"/>
        <v>35</v>
      </c>
      <c r="K57" s="14"/>
      <c r="L57" s="34" t="s">
        <v>176</v>
      </c>
      <c r="M57" s="37"/>
    </row>
    <row r="58">
      <c r="A58" s="33"/>
      <c r="B58" s="33"/>
      <c r="C58" s="12">
        <f t="shared" si="16"/>
        <v>0.4340277778</v>
      </c>
      <c r="D58" s="10">
        <f t="shared" si="14"/>
        <v>0.4479166667</v>
      </c>
      <c r="E58" s="13" t="str">
        <f t="shared" si="10"/>
        <v/>
      </c>
      <c r="F58" s="9" t="s">
        <v>154</v>
      </c>
      <c r="G58" s="15"/>
      <c r="H58" s="2"/>
      <c r="I58" s="2" t="s">
        <v>155</v>
      </c>
      <c r="J58" s="14">
        <f t="shared" si="15"/>
        <v>0</v>
      </c>
      <c r="K58" s="8">
        <v>20.0</v>
      </c>
      <c r="L58" s="35"/>
      <c r="M58" s="35"/>
    </row>
    <row r="59">
      <c r="A59" s="33"/>
      <c r="B59" s="33"/>
      <c r="C59" s="12">
        <f t="shared" si="16"/>
        <v>0.4479166667</v>
      </c>
      <c r="D59" s="10">
        <f t="shared" si="14"/>
        <v>0.4618055556</v>
      </c>
      <c r="E59" s="13" t="str">
        <f t="shared" si="10"/>
        <v>(15+5)</v>
      </c>
      <c r="F59" s="9" t="s">
        <v>216</v>
      </c>
      <c r="G59" s="9" t="s">
        <v>217</v>
      </c>
      <c r="H59" s="2" t="s">
        <v>218</v>
      </c>
      <c r="I59" s="2" t="s">
        <v>158</v>
      </c>
      <c r="J59" s="14">
        <f t="shared" si="15"/>
        <v>20</v>
      </c>
      <c r="K59" s="8"/>
      <c r="L59" s="34" t="s">
        <v>176</v>
      </c>
      <c r="M59" s="34"/>
      <c r="N59" s="9"/>
      <c r="O59" s="9"/>
    </row>
    <row r="60">
      <c r="A60" s="33"/>
      <c r="B60" s="33"/>
      <c r="C60" s="12">
        <f t="shared" si="16"/>
        <v>0.4618055556</v>
      </c>
      <c r="D60" s="10">
        <f t="shared" si="14"/>
        <v>0.4756944444</v>
      </c>
      <c r="E60" s="13" t="str">
        <f t="shared" si="10"/>
        <v>(15+5)</v>
      </c>
      <c r="F60" s="9" t="s">
        <v>219</v>
      </c>
      <c r="G60" s="9" t="s">
        <v>220</v>
      </c>
      <c r="H60" s="2" t="s">
        <v>221</v>
      </c>
      <c r="I60" s="2" t="s">
        <v>158</v>
      </c>
      <c r="J60" s="14">
        <f t="shared" si="15"/>
        <v>20</v>
      </c>
      <c r="K60" s="14"/>
      <c r="L60" s="2" t="s">
        <v>178</v>
      </c>
      <c r="M60" s="34"/>
      <c r="N60" s="9"/>
      <c r="O60" s="9"/>
    </row>
    <row r="61">
      <c r="A61" s="33"/>
      <c r="B61" s="33"/>
      <c r="C61" s="12">
        <f t="shared" si="16"/>
        <v>0.4756944444</v>
      </c>
      <c r="D61" s="10">
        <f t="shared" si="14"/>
        <v>0.4895833333</v>
      </c>
      <c r="E61" s="13" t="str">
        <f t="shared" si="10"/>
        <v/>
      </c>
      <c r="F61" s="9" t="s">
        <v>154</v>
      </c>
      <c r="G61" s="9"/>
      <c r="H61" s="2"/>
      <c r="I61" s="2" t="s">
        <v>155</v>
      </c>
      <c r="J61" s="14">
        <f t="shared" si="15"/>
        <v>0</v>
      </c>
      <c r="K61" s="8">
        <v>20.0</v>
      </c>
      <c r="M61" s="35"/>
    </row>
    <row r="62">
      <c r="A62" s="33"/>
      <c r="B62" s="33"/>
      <c r="C62" s="12">
        <f t="shared" si="16"/>
        <v>0.4895833333</v>
      </c>
      <c r="D62" s="10">
        <f t="shared" si="14"/>
        <v>0.5034722222</v>
      </c>
      <c r="E62" s="13" t="str">
        <f t="shared" si="10"/>
        <v>(15+5)</v>
      </c>
      <c r="F62" s="9" t="s">
        <v>81</v>
      </c>
      <c r="G62" s="9" t="s">
        <v>77</v>
      </c>
      <c r="H62" s="2" t="s">
        <v>83</v>
      </c>
      <c r="I62" s="2" t="s">
        <v>158</v>
      </c>
      <c r="J62" s="14">
        <f t="shared" si="15"/>
        <v>20</v>
      </c>
      <c r="K62" s="14"/>
      <c r="L62" s="34" t="s">
        <v>176</v>
      </c>
      <c r="M62" s="34"/>
    </row>
    <row r="63">
      <c r="A63" s="33"/>
      <c r="B63" s="33"/>
      <c r="C63" s="12">
        <f t="shared" si="16"/>
        <v>0.5034722222</v>
      </c>
      <c r="D63" s="10">
        <f t="shared" si="14"/>
        <v>0.5277777778</v>
      </c>
      <c r="E63" s="13" t="str">
        <f t="shared" si="10"/>
        <v>(25+10)</v>
      </c>
      <c r="F63" s="9" t="s">
        <v>222</v>
      </c>
      <c r="G63" s="9" t="s">
        <v>49</v>
      </c>
      <c r="H63" s="2" t="s">
        <v>51</v>
      </c>
      <c r="I63" s="2" t="s">
        <v>153</v>
      </c>
      <c r="J63" s="14">
        <f t="shared" si="15"/>
        <v>35</v>
      </c>
      <c r="K63" s="8"/>
      <c r="L63" s="2" t="s">
        <v>178</v>
      </c>
      <c r="M63" s="34"/>
    </row>
    <row r="64">
      <c r="A64" s="33"/>
      <c r="B64" s="33"/>
      <c r="C64" s="12">
        <f t="shared" si="16"/>
        <v>0.5277777778</v>
      </c>
      <c r="D64" s="10">
        <f t="shared" si="14"/>
        <v>0.5833333333</v>
      </c>
      <c r="E64" s="13" t="str">
        <f t="shared" si="10"/>
        <v/>
      </c>
      <c r="F64" s="9" t="s">
        <v>223</v>
      </c>
      <c r="G64" s="11"/>
      <c r="H64" s="2"/>
      <c r="I64" s="2" t="s">
        <v>155</v>
      </c>
      <c r="J64" s="14">
        <f t="shared" si="15"/>
        <v>0</v>
      </c>
      <c r="K64" s="8">
        <v>80.0</v>
      </c>
      <c r="M64" s="35"/>
    </row>
    <row r="65">
      <c r="A65" s="33"/>
      <c r="B65" s="33"/>
      <c r="C65" s="39"/>
      <c r="D65" s="10"/>
      <c r="E65" s="47"/>
      <c r="F65" s="11"/>
      <c r="G65" s="11"/>
      <c r="I65" s="1"/>
      <c r="J65" s="14"/>
      <c r="K65" s="14"/>
      <c r="M65" s="35"/>
    </row>
    <row r="66">
      <c r="A66" s="33"/>
      <c r="B66" s="33"/>
      <c r="C66" s="39"/>
      <c r="D66" s="10"/>
      <c r="E66" s="47"/>
      <c r="F66" s="11"/>
      <c r="G66" s="11"/>
      <c r="I66" s="1"/>
      <c r="J66" s="14"/>
      <c r="K66" s="14"/>
      <c r="M66" s="35"/>
    </row>
    <row r="67">
      <c r="A67" s="33"/>
      <c r="B67" s="33"/>
      <c r="C67" s="39"/>
      <c r="D67" s="10"/>
      <c r="E67" s="47"/>
      <c r="F67" s="11"/>
      <c r="G67" s="11"/>
      <c r="I67" s="1"/>
      <c r="J67" s="14"/>
      <c r="K67" s="14"/>
      <c r="M67" s="35"/>
    </row>
    <row r="68">
      <c r="A68" s="33"/>
      <c r="B68" s="33"/>
      <c r="C68" s="39"/>
      <c r="D68" s="10"/>
      <c r="E68" s="47"/>
      <c r="F68" s="11"/>
      <c r="G68" s="11"/>
      <c r="I68" s="1"/>
      <c r="J68" s="14"/>
      <c r="K68" s="14"/>
      <c r="M68" s="35"/>
    </row>
    <row r="69">
      <c r="A69" s="33"/>
      <c r="B69" s="33"/>
      <c r="C69" s="39"/>
      <c r="D69" s="39"/>
      <c r="E69" s="47"/>
      <c r="F69" s="11"/>
      <c r="G69" s="11"/>
      <c r="I69" s="1"/>
      <c r="J69" s="14"/>
      <c r="K69" s="14"/>
      <c r="M69" s="35"/>
    </row>
    <row r="70">
      <c r="A70" s="33"/>
      <c r="B70" s="33"/>
      <c r="C70" s="39"/>
      <c r="D70" s="39"/>
      <c r="E70" s="47"/>
      <c r="F70" s="11"/>
      <c r="G70" s="11"/>
      <c r="I70" s="1"/>
      <c r="J70" s="14"/>
      <c r="K70" s="14"/>
      <c r="M70" s="35"/>
    </row>
    <row r="71">
      <c r="A71" s="33"/>
      <c r="B71" s="33"/>
      <c r="C71" s="39"/>
      <c r="D71" s="39"/>
      <c r="E71" s="48"/>
      <c r="F71" s="49"/>
      <c r="G71" s="49"/>
      <c r="I71" s="1"/>
      <c r="J71" s="14"/>
      <c r="K71" s="14"/>
      <c r="M71" s="35"/>
    </row>
    <row r="72">
      <c r="A72" s="33"/>
      <c r="B72" s="33"/>
      <c r="C72" s="39"/>
      <c r="D72" s="39"/>
      <c r="E72" s="48"/>
      <c r="F72" s="49"/>
      <c r="G72" s="49"/>
      <c r="I72" s="1"/>
      <c r="J72" s="14"/>
      <c r="K72" s="14"/>
      <c r="M72" s="35"/>
    </row>
    <row r="73">
      <c r="A73" s="33"/>
      <c r="B73" s="33"/>
      <c r="C73" s="39"/>
      <c r="D73" s="39"/>
      <c r="E73" s="48"/>
      <c r="F73" s="49"/>
      <c r="G73" s="49"/>
      <c r="I73" s="1"/>
      <c r="J73" s="14"/>
      <c r="K73" s="14"/>
      <c r="M73" s="35"/>
    </row>
    <row r="74">
      <c r="A74" s="33"/>
      <c r="B74" s="33"/>
      <c r="C74" s="39"/>
      <c r="D74" s="39"/>
      <c r="E74" s="48"/>
      <c r="F74" s="49"/>
      <c r="G74" s="49"/>
      <c r="I74" s="1"/>
      <c r="J74" s="14"/>
      <c r="K74" s="14"/>
      <c r="M74" s="35"/>
    </row>
    <row r="75">
      <c r="A75" s="33"/>
      <c r="B75" s="33"/>
      <c r="C75" s="39"/>
      <c r="D75" s="39"/>
      <c r="E75" s="48"/>
      <c r="F75" s="49"/>
      <c r="G75" s="49"/>
      <c r="I75" s="1"/>
      <c r="J75" s="14"/>
      <c r="K75" s="14"/>
      <c r="M75" s="35"/>
    </row>
    <row r="76">
      <c r="A76" s="33"/>
      <c r="B76" s="33"/>
      <c r="C76" s="39"/>
      <c r="D76" s="39"/>
      <c r="E76" s="48"/>
      <c r="F76" s="49"/>
      <c r="G76" s="49"/>
      <c r="I76" s="1"/>
      <c r="J76" s="14"/>
      <c r="K76" s="14"/>
      <c r="M76" s="35"/>
    </row>
    <row r="77">
      <c r="A77" s="33"/>
      <c r="B77" s="33"/>
      <c r="C77" s="39"/>
      <c r="D77" s="39"/>
      <c r="E77" s="48"/>
      <c r="F77" s="49"/>
      <c r="G77" s="49"/>
      <c r="I77" s="1"/>
      <c r="J77" s="14"/>
      <c r="K77" s="14"/>
      <c r="M77" s="35"/>
    </row>
    <row r="78">
      <c r="A78" s="33"/>
      <c r="B78" s="33"/>
      <c r="C78" s="39"/>
      <c r="D78" s="39"/>
      <c r="E78" s="48"/>
      <c r="F78" s="49"/>
      <c r="G78" s="49"/>
      <c r="I78" s="1"/>
      <c r="J78" s="14"/>
      <c r="K78" s="14"/>
      <c r="M78" s="35"/>
    </row>
    <row r="79">
      <c r="A79" s="33"/>
      <c r="B79" s="33"/>
      <c r="C79" s="39"/>
      <c r="D79" s="39"/>
      <c r="E79" s="48"/>
      <c r="F79" s="49"/>
      <c r="G79" s="49"/>
      <c r="I79" s="1"/>
      <c r="J79" s="14"/>
      <c r="K79" s="14"/>
      <c r="M79" s="35"/>
    </row>
    <row r="80">
      <c r="A80" s="33"/>
      <c r="B80" s="33"/>
      <c r="C80" s="39"/>
      <c r="D80" s="39"/>
      <c r="E80" s="48"/>
      <c r="F80" s="49"/>
      <c r="G80" s="49"/>
      <c r="I80" s="1"/>
      <c r="J80" s="14"/>
      <c r="K80" s="14"/>
      <c r="M80" s="35"/>
    </row>
    <row r="81">
      <c r="A81" s="33"/>
      <c r="B81" s="33"/>
      <c r="C81" s="39"/>
      <c r="D81" s="39"/>
      <c r="E81" s="48"/>
      <c r="F81" s="49"/>
      <c r="G81" s="49"/>
      <c r="I81" s="1"/>
      <c r="J81" s="14"/>
      <c r="K81" s="14"/>
      <c r="M81" s="35"/>
    </row>
    <row r="82">
      <c r="A82" s="33"/>
      <c r="B82" s="33"/>
      <c r="C82" s="39"/>
      <c r="D82" s="39"/>
      <c r="E82" s="48"/>
      <c r="F82" s="49"/>
      <c r="G82" s="49"/>
      <c r="I82" s="1"/>
      <c r="J82" s="14"/>
      <c r="K82" s="14"/>
      <c r="M82" s="35"/>
    </row>
    <row r="83">
      <c r="A83" s="33"/>
      <c r="B83" s="33"/>
      <c r="C83" s="39"/>
      <c r="D83" s="39"/>
      <c r="E83" s="48"/>
      <c r="F83" s="49"/>
      <c r="G83" s="49"/>
      <c r="I83" s="1"/>
      <c r="J83" s="14"/>
      <c r="K83" s="14"/>
      <c r="M83" s="35"/>
    </row>
    <row r="84">
      <c r="A84" s="33"/>
      <c r="B84" s="33"/>
      <c r="C84" s="39"/>
      <c r="D84" s="39"/>
      <c r="E84" s="48"/>
      <c r="F84" s="49"/>
      <c r="G84" s="49"/>
      <c r="I84" s="1"/>
      <c r="J84" s="14"/>
      <c r="K84" s="14"/>
      <c r="M84" s="35"/>
    </row>
    <row r="85">
      <c r="A85" s="33"/>
      <c r="B85" s="33"/>
      <c r="C85" s="39"/>
      <c r="D85" s="39"/>
      <c r="E85" s="48"/>
      <c r="F85" s="49"/>
      <c r="G85" s="49"/>
      <c r="I85" s="1"/>
      <c r="J85" s="14"/>
      <c r="K85" s="14"/>
      <c r="M85" s="35"/>
    </row>
    <row r="86">
      <c r="A86" s="33"/>
      <c r="B86" s="33"/>
      <c r="C86" s="39"/>
      <c r="D86" s="39"/>
      <c r="E86" s="48"/>
      <c r="F86" s="49"/>
      <c r="G86" s="49"/>
      <c r="I86" s="1"/>
      <c r="J86" s="14"/>
      <c r="K86" s="14"/>
      <c r="M86" s="35"/>
    </row>
    <row r="87">
      <c r="A87" s="33"/>
      <c r="B87" s="33"/>
      <c r="C87" s="39"/>
      <c r="D87" s="39"/>
      <c r="E87" s="48"/>
      <c r="F87" s="49"/>
      <c r="G87" s="49"/>
      <c r="I87" s="1"/>
      <c r="J87" s="14"/>
      <c r="K87" s="14"/>
      <c r="M87" s="35"/>
    </row>
    <row r="88">
      <c r="A88" s="33"/>
      <c r="B88" s="33"/>
      <c r="C88" s="39"/>
      <c r="D88" s="39"/>
      <c r="E88" s="48"/>
      <c r="F88" s="49"/>
      <c r="G88" s="49"/>
      <c r="I88" s="1"/>
      <c r="J88" s="14"/>
      <c r="K88" s="14"/>
      <c r="M88" s="35"/>
    </row>
    <row r="89">
      <c r="A89" s="33"/>
      <c r="B89" s="33"/>
      <c r="C89" s="39"/>
      <c r="D89" s="39"/>
      <c r="E89" s="48"/>
      <c r="F89" s="49"/>
      <c r="G89" s="49"/>
      <c r="I89" s="1"/>
      <c r="J89" s="14"/>
      <c r="K89" s="14"/>
      <c r="M89" s="35"/>
    </row>
    <row r="90">
      <c r="A90" s="33"/>
      <c r="B90" s="33"/>
      <c r="C90" s="39"/>
      <c r="D90" s="39"/>
      <c r="E90" s="48"/>
      <c r="F90" s="49"/>
      <c r="G90" s="49"/>
      <c r="I90" s="1"/>
      <c r="J90" s="14"/>
      <c r="K90" s="14"/>
      <c r="M90" s="35"/>
    </row>
    <row r="91">
      <c r="A91" s="33"/>
      <c r="B91" s="33"/>
      <c r="C91" s="39"/>
      <c r="D91" s="39"/>
      <c r="E91" s="48"/>
      <c r="F91" s="49"/>
      <c r="G91" s="49"/>
      <c r="I91" s="1"/>
      <c r="J91" s="14"/>
      <c r="K91" s="14"/>
      <c r="M91" s="35"/>
    </row>
    <row r="92">
      <c r="A92" s="33"/>
      <c r="B92" s="33"/>
      <c r="C92" s="39"/>
      <c r="D92" s="39"/>
      <c r="E92" s="48"/>
      <c r="F92" s="49"/>
      <c r="G92" s="49"/>
      <c r="I92" s="1"/>
      <c r="J92" s="14"/>
      <c r="K92" s="14"/>
      <c r="M92" s="35"/>
    </row>
    <row r="93">
      <c r="A93" s="33"/>
      <c r="B93" s="33"/>
      <c r="C93" s="39"/>
      <c r="D93" s="39"/>
      <c r="E93" s="48"/>
      <c r="F93" s="49"/>
      <c r="G93" s="49"/>
      <c r="I93" s="1"/>
      <c r="J93" s="14"/>
      <c r="K93" s="14"/>
      <c r="M93" s="35"/>
    </row>
    <row r="94">
      <c r="A94" s="33"/>
      <c r="B94" s="33"/>
      <c r="C94" s="39"/>
      <c r="D94" s="39"/>
      <c r="E94" s="48"/>
      <c r="F94" s="49"/>
      <c r="G94" s="49"/>
      <c r="I94" s="1"/>
      <c r="J94" s="14"/>
      <c r="K94" s="14"/>
      <c r="M94" s="35"/>
    </row>
    <row r="95">
      <c r="A95" s="33"/>
      <c r="B95" s="33"/>
      <c r="C95" s="39"/>
      <c r="D95" s="39"/>
      <c r="E95" s="48"/>
      <c r="F95" s="49"/>
      <c r="G95" s="49"/>
      <c r="I95" s="1"/>
      <c r="J95" s="14"/>
      <c r="K95" s="14"/>
      <c r="M95" s="35"/>
    </row>
    <row r="96">
      <c r="A96" s="33"/>
      <c r="B96" s="33"/>
      <c r="C96" s="39"/>
      <c r="D96" s="39"/>
      <c r="E96" s="48"/>
      <c r="F96" s="49"/>
      <c r="G96" s="49"/>
      <c r="I96" s="1"/>
      <c r="J96" s="14"/>
      <c r="K96" s="14"/>
      <c r="M96" s="35"/>
    </row>
    <row r="97">
      <c r="A97" s="33"/>
      <c r="B97" s="33"/>
      <c r="C97" s="39"/>
      <c r="D97" s="39"/>
      <c r="E97" s="48"/>
      <c r="F97" s="49"/>
      <c r="G97" s="49"/>
      <c r="I97" s="1"/>
      <c r="J97" s="14"/>
      <c r="K97" s="14"/>
      <c r="M97" s="35"/>
    </row>
    <row r="98">
      <c r="A98" s="33"/>
      <c r="B98" s="33"/>
      <c r="C98" s="39"/>
      <c r="D98" s="39"/>
      <c r="E98" s="48"/>
      <c r="F98" s="49"/>
      <c r="G98" s="49"/>
      <c r="I98" s="1"/>
      <c r="J98" s="14"/>
      <c r="K98" s="14"/>
      <c r="M98" s="35"/>
    </row>
    <row r="99">
      <c r="A99" s="33"/>
      <c r="B99" s="33"/>
      <c r="C99" s="39"/>
      <c r="D99" s="39"/>
      <c r="E99" s="48"/>
      <c r="F99" s="49"/>
      <c r="G99" s="49"/>
      <c r="I99" s="1"/>
      <c r="J99" s="14"/>
      <c r="K99" s="14"/>
      <c r="M99" s="35"/>
    </row>
    <row r="100">
      <c r="A100" s="33"/>
      <c r="B100" s="33"/>
      <c r="C100" s="39"/>
      <c r="D100" s="39"/>
      <c r="E100" s="48"/>
      <c r="F100" s="49"/>
      <c r="G100" s="49"/>
      <c r="I100" s="1"/>
      <c r="J100" s="14"/>
      <c r="K100" s="14"/>
      <c r="M100" s="35"/>
    </row>
    <row r="101">
      <c r="A101" s="33"/>
      <c r="B101" s="33"/>
      <c r="C101" s="39"/>
      <c r="D101" s="39"/>
      <c r="E101" s="48"/>
      <c r="F101" s="49"/>
      <c r="G101" s="49"/>
      <c r="I101" s="1"/>
      <c r="J101" s="14"/>
      <c r="K101" s="14"/>
      <c r="M101" s="35"/>
    </row>
    <row r="102">
      <c r="A102" s="33"/>
      <c r="B102" s="33"/>
      <c r="C102" s="39"/>
      <c r="D102" s="39"/>
      <c r="E102" s="48"/>
      <c r="F102" s="49"/>
      <c r="G102" s="49"/>
      <c r="I102" s="1"/>
      <c r="J102" s="14"/>
      <c r="K102" s="14"/>
      <c r="M102" s="35"/>
    </row>
    <row r="103">
      <c r="A103" s="33"/>
      <c r="B103" s="33"/>
      <c r="C103" s="39"/>
      <c r="D103" s="39"/>
      <c r="E103" s="48"/>
      <c r="F103" s="49"/>
      <c r="G103" s="49"/>
      <c r="I103" s="1"/>
      <c r="J103" s="14"/>
      <c r="K103" s="14"/>
      <c r="M103" s="35"/>
    </row>
    <row r="104">
      <c r="A104" s="33"/>
      <c r="B104" s="33"/>
      <c r="C104" s="39"/>
      <c r="D104" s="39"/>
      <c r="E104" s="48"/>
      <c r="F104" s="49"/>
      <c r="G104" s="49"/>
      <c r="I104" s="1"/>
      <c r="J104" s="14"/>
      <c r="K104" s="14"/>
      <c r="M104" s="35"/>
    </row>
    <row r="105">
      <c r="A105" s="33"/>
      <c r="B105" s="33"/>
      <c r="C105" s="39"/>
      <c r="D105" s="39"/>
      <c r="E105" s="48"/>
      <c r="F105" s="49"/>
      <c r="G105" s="49"/>
      <c r="I105" s="1"/>
      <c r="J105" s="14"/>
      <c r="K105" s="14"/>
      <c r="M105" s="35"/>
    </row>
    <row r="106">
      <c r="A106" s="33"/>
      <c r="B106" s="33"/>
      <c r="C106" s="39"/>
      <c r="D106" s="39"/>
      <c r="E106" s="48"/>
      <c r="F106" s="49"/>
      <c r="G106" s="49"/>
      <c r="I106" s="1"/>
      <c r="J106" s="14"/>
      <c r="K106" s="14"/>
      <c r="M106" s="35"/>
    </row>
    <row r="107">
      <c r="A107" s="33"/>
      <c r="B107" s="33"/>
      <c r="C107" s="39"/>
      <c r="D107" s="39"/>
      <c r="E107" s="48"/>
      <c r="F107" s="49"/>
      <c r="G107" s="49"/>
      <c r="I107" s="1"/>
      <c r="J107" s="14"/>
      <c r="K107" s="14"/>
      <c r="M107" s="35"/>
    </row>
    <row r="108">
      <c r="A108" s="33"/>
      <c r="B108" s="33"/>
      <c r="C108" s="39"/>
      <c r="D108" s="39"/>
      <c r="E108" s="48"/>
      <c r="F108" s="49"/>
      <c r="G108" s="49"/>
      <c r="I108" s="1"/>
      <c r="J108" s="14"/>
      <c r="K108" s="14"/>
      <c r="M108" s="35"/>
    </row>
    <row r="109">
      <c r="A109" s="33"/>
      <c r="B109" s="33"/>
      <c r="C109" s="39"/>
      <c r="D109" s="39"/>
      <c r="E109" s="48"/>
      <c r="F109" s="49"/>
      <c r="G109" s="49"/>
      <c r="I109" s="1"/>
      <c r="J109" s="14"/>
      <c r="K109" s="14"/>
      <c r="M109" s="35"/>
    </row>
    <row r="110">
      <c r="A110" s="33"/>
      <c r="B110" s="33"/>
      <c r="C110" s="39"/>
      <c r="D110" s="39"/>
      <c r="E110" s="48"/>
      <c r="F110" s="49"/>
      <c r="G110" s="49"/>
      <c r="I110" s="1"/>
      <c r="J110" s="14"/>
      <c r="K110" s="14"/>
      <c r="M110" s="35"/>
    </row>
    <row r="111">
      <c r="A111" s="33"/>
      <c r="B111" s="33"/>
      <c r="C111" s="39"/>
      <c r="D111" s="39"/>
      <c r="E111" s="48"/>
      <c r="F111" s="49"/>
      <c r="G111" s="49"/>
      <c r="I111" s="1"/>
      <c r="J111" s="14"/>
      <c r="K111" s="14"/>
      <c r="M111" s="35"/>
    </row>
    <row r="112">
      <c r="A112" s="33"/>
      <c r="B112" s="33"/>
      <c r="C112" s="39"/>
      <c r="D112" s="39"/>
      <c r="E112" s="48"/>
      <c r="F112" s="49"/>
      <c r="G112" s="49"/>
      <c r="I112" s="1"/>
      <c r="J112" s="14"/>
      <c r="K112" s="14"/>
      <c r="M112" s="35"/>
    </row>
    <row r="113">
      <c r="A113" s="33"/>
      <c r="B113" s="33"/>
      <c r="C113" s="39"/>
      <c r="D113" s="39"/>
      <c r="E113" s="48"/>
      <c r="F113" s="49"/>
      <c r="G113" s="49"/>
      <c r="I113" s="1"/>
      <c r="J113" s="14"/>
      <c r="K113" s="14"/>
      <c r="M113" s="35"/>
    </row>
    <row r="114">
      <c r="A114" s="33"/>
      <c r="B114" s="33"/>
      <c r="C114" s="39"/>
      <c r="D114" s="39"/>
      <c r="E114" s="48"/>
      <c r="F114" s="49"/>
      <c r="G114" s="49"/>
      <c r="I114" s="1"/>
      <c r="J114" s="14"/>
      <c r="K114" s="14"/>
      <c r="M114" s="35"/>
    </row>
    <row r="115">
      <c r="A115" s="33"/>
      <c r="B115" s="33"/>
      <c r="C115" s="39"/>
      <c r="D115" s="39"/>
      <c r="E115" s="48"/>
      <c r="F115" s="49"/>
      <c r="G115" s="49"/>
      <c r="I115" s="1"/>
      <c r="J115" s="14"/>
      <c r="K115" s="14"/>
      <c r="M115" s="35"/>
    </row>
    <row r="116">
      <c r="A116" s="33"/>
      <c r="B116" s="33"/>
      <c r="C116" s="39"/>
      <c r="D116" s="39"/>
      <c r="E116" s="48"/>
      <c r="F116" s="49"/>
      <c r="G116" s="49"/>
      <c r="I116" s="1"/>
      <c r="J116" s="14"/>
      <c r="K116" s="14"/>
      <c r="M116" s="35"/>
    </row>
    <row r="117">
      <c r="A117" s="33"/>
      <c r="B117" s="33"/>
      <c r="C117" s="39"/>
      <c r="D117" s="39"/>
      <c r="E117" s="48"/>
      <c r="F117" s="49"/>
      <c r="G117" s="49"/>
      <c r="I117" s="1"/>
      <c r="J117" s="14"/>
      <c r="K117" s="14"/>
      <c r="M117" s="35"/>
    </row>
    <row r="118">
      <c r="A118" s="33"/>
      <c r="B118" s="33"/>
      <c r="C118" s="39"/>
      <c r="D118" s="39"/>
      <c r="E118" s="48"/>
      <c r="F118" s="49"/>
      <c r="G118" s="49"/>
      <c r="I118" s="1"/>
      <c r="J118" s="14"/>
      <c r="K118" s="14"/>
      <c r="M118" s="35"/>
    </row>
    <row r="119">
      <c r="A119" s="33"/>
      <c r="B119" s="33"/>
      <c r="C119" s="39"/>
      <c r="D119" s="39"/>
      <c r="E119" s="48"/>
      <c r="F119" s="49"/>
      <c r="G119" s="49"/>
      <c r="I119" s="1"/>
      <c r="J119" s="14"/>
      <c r="K119" s="14"/>
      <c r="M119" s="35"/>
    </row>
    <row r="120">
      <c r="A120" s="33"/>
      <c r="B120" s="33"/>
      <c r="C120" s="39"/>
      <c r="D120" s="39"/>
      <c r="E120" s="48"/>
      <c r="F120" s="49"/>
      <c r="G120" s="49"/>
      <c r="I120" s="1"/>
      <c r="J120" s="14"/>
      <c r="K120" s="14"/>
      <c r="M120" s="35"/>
    </row>
    <row r="121">
      <c r="A121" s="33"/>
      <c r="B121" s="33"/>
      <c r="C121" s="39"/>
      <c r="D121" s="39"/>
      <c r="E121" s="48"/>
      <c r="F121" s="49"/>
      <c r="G121" s="49"/>
      <c r="I121" s="1"/>
      <c r="J121" s="14"/>
      <c r="K121" s="14"/>
      <c r="M121" s="35"/>
    </row>
    <row r="122">
      <c r="A122" s="33"/>
      <c r="B122" s="33"/>
      <c r="C122" s="39"/>
      <c r="D122" s="39"/>
      <c r="E122" s="48"/>
      <c r="F122" s="49"/>
      <c r="G122" s="49"/>
      <c r="I122" s="1"/>
      <c r="J122" s="14"/>
      <c r="K122" s="14"/>
      <c r="M122" s="35"/>
    </row>
    <row r="123">
      <c r="A123" s="33"/>
      <c r="B123" s="33"/>
      <c r="C123" s="39"/>
      <c r="D123" s="39"/>
      <c r="E123" s="48"/>
      <c r="F123" s="49"/>
      <c r="G123" s="49"/>
      <c r="I123" s="1"/>
      <c r="J123" s="14"/>
      <c r="K123" s="14"/>
      <c r="M123" s="35"/>
    </row>
    <row r="124">
      <c r="A124" s="33"/>
      <c r="B124" s="33"/>
      <c r="C124" s="39"/>
      <c r="D124" s="39"/>
      <c r="E124" s="48"/>
      <c r="F124" s="49"/>
      <c r="G124" s="49"/>
      <c r="I124" s="1"/>
      <c r="J124" s="14"/>
      <c r="K124" s="14"/>
      <c r="M124" s="35"/>
    </row>
    <row r="125">
      <c r="A125" s="33"/>
      <c r="B125" s="33"/>
      <c r="C125" s="39"/>
      <c r="D125" s="39"/>
      <c r="E125" s="48"/>
      <c r="F125" s="49"/>
      <c r="G125" s="49"/>
      <c r="I125" s="1"/>
      <c r="J125" s="14"/>
      <c r="K125" s="14"/>
      <c r="M125" s="35"/>
    </row>
    <row r="126">
      <c r="A126" s="33"/>
      <c r="B126" s="33"/>
      <c r="C126" s="39"/>
      <c r="D126" s="39"/>
      <c r="E126" s="48"/>
      <c r="F126" s="49"/>
      <c r="G126" s="49"/>
      <c r="I126" s="1"/>
      <c r="J126" s="14"/>
      <c r="K126" s="14"/>
      <c r="M126" s="35"/>
    </row>
    <row r="127">
      <c r="A127" s="33"/>
      <c r="B127" s="33"/>
      <c r="C127" s="39"/>
      <c r="D127" s="39"/>
      <c r="E127" s="48"/>
      <c r="F127" s="49"/>
      <c r="G127" s="49"/>
      <c r="I127" s="1"/>
      <c r="J127" s="14"/>
      <c r="K127" s="14"/>
      <c r="M127" s="35"/>
    </row>
    <row r="128">
      <c r="A128" s="33"/>
      <c r="B128" s="33"/>
      <c r="C128" s="39"/>
      <c r="D128" s="39"/>
      <c r="E128" s="48"/>
      <c r="F128" s="49"/>
      <c r="G128" s="49"/>
      <c r="I128" s="1"/>
      <c r="J128" s="14"/>
      <c r="K128" s="14"/>
      <c r="M128" s="35"/>
    </row>
    <row r="129">
      <c r="A129" s="33"/>
      <c r="B129" s="33"/>
      <c r="C129" s="39"/>
      <c r="D129" s="39"/>
      <c r="E129" s="48"/>
      <c r="F129" s="49"/>
      <c r="G129" s="49"/>
      <c r="I129" s="1"/>
      <c r="J129" s="14"/>
      <c r="K129" s="14"/>
      <c r="M129" s="35"/>
    </row>
    <row r="130">
      <c r="A130" s="33"/>
      <c r="B130" s="33"/>
      <c r="C130" s="39"/>
      <c r="D130" s="39"/>
      <c r="E130" s="48"/>
      <c r="F130" s="49"/>
      <c r="G130" s="49"/>
      <c r="I130" s="1"/>
      <c r="J130" s="14"/>
      <c r="K130" s="14"/>
      <c r="M130" s="35"/>
    </row>
    <row r="131">
      <c r="A131" s="33"/>
      <c r="B131" s="33"/>
      <c r="C131" s="39"/>
      <c r="D131" s="39"/>
      <c r="E131" s="48"/>
      <c r="F131" s="49"/>
      <c r="G131" s="49"/>
      <c r="I131" s="1"/>
      <c r="J131" s="14"/>
      <c r="K131" s="14"/>
      <c r="M131" s="35"/>
    </row>
    <row r="132">
      <c r="A132" s="33"/>
      <c r="B132" s="33"/>
      <c r="C132" s="39"/>
      <c r="D132" s="39"/>
      <c r="E132" s="48"/>
      <c r="F132" s="49"/>
      <c r="G132" s="49"/>
      <c r="I132" s="1"/>
      <c r="J132" s="14"/>
      <c r="K132" s="14"/>
      <c r="M132" s="35"/>
    </row>
    <row r="133">
      <c r="A133" s="33"/>
      <c r="B133" s="33"/>
      <c r="C133" s="39"/>
      <c r="D133" s="39"/>
      <c r="E133" s="48"/>
      <c r="F133" s="49"/>
      <c r="G133" s="49"/>
      <c r="I133" s="1"/>
      <c r="J133" s="14"/>
      <c r="K133" s="14"/>
      <c r="M133" s="35"/>
    </row>
    <row r="134">
      <c r="A134" s="33"/>
      <c r="B134" s="33"/>
      <c r="C134" s="39"/>
      <c r="D134" s="39"/>
      <c r="E134" s="48"/>
      <c r="F134" s="49"/>
      <c r="G134" s="49"/>
      <c r="I134" s="1"/>
      <c r="J134" s="14"/>
      <c r="K134" s="14"/>
      <c r="M134" s="35"/>
    </row>
    <row r="135">
      <c r="A135" s="33"/>
      <c r="B135" s="33"/>
      <c r="C135" s="39"/>
      <c r="D135" s="39"/>
      <c r="E135" s="48"/>
      <c r="F135" s="49"/>
      <c r="G135" s="49"/>
      <c r="I135" s="1"/>
      <c r="J135" s="14"/>
      <c r="K135" s="14"/>
      <c r="M135" s="35"/>
    </row>
    <row r="136">
      <c r="A136" s="33"/>
      <c r="B136" s="33"/>
      <c r="C136" s="39"/>
      <c r="D136" s="39"/>
      <c r="E136" s="48"/>
      <c r="F136" s="49"/>
      <c r="G136" s="49"/>
      <c r="I136" s="1"/>
      <c r="J136" s="14"/>
      <c r="K136" s="14"/>
      <c r="M136" s="35"/>
    </row>
    <row r="137">
      <c r="A137" s="33"/>
      <c r="B137" s="33"/>
      <c r="C137" s="39"/>
      <c r="D137" s="39"/>
      <c r="E137" s="48"/>
      <c r="F137" s="49"/>
      <c r="G137" s="49"/>
      <c r="I137" s="1"/>
      <c r="J137" s="14"/>
      <c r="K137" s="14"/>
      <c r="M137" s="35"/>
    </row>
    <row r="138">
      <c r="A138" s="33"/>
      <c r="B138" s="33"/>
      <c r="C138" s="39"/>
      <c r="D138" s="39"/>
      <c r="E138" s="48"/>
      <c r="F138" s="49"/>
      <c r="G138" s="49"/>
      <c r="I138" s="1"/>
      <c r="J138" s="14"/>
      <c r="K138" s="14"/>
      <c r="M138" s="35"/>
    </row>
    <row r="139">
      <c r="A139" s="33"/>
      <c r="B139" s="33"/>
      <c r="C139" s="39"/>
      <c r="D139" s="39"/>
      <c r="E139" s="48"/>
      <c r="F139" s="49"/>
      <c r="G139" s="49"/>
      <c r="I139" s="1"/>
      <c r="J139" s="14"/>
      <c r="K139" s="14"/>
      <c r="M139" s="35"/>
    </row>
    <row r="140">
      <c r="A140" s="33"/>
      <c r="B140" s="33"/>
      <c r="C140" s="39"/>
      <c r="D140" s="39"/>
      <c r="E140" s="48"/>
      <c r="F140" s="49"/>
      <c r="G140" s="49"/>
      <c r="I140" s="1"/>
      <c r="J140" s="14"/>
      <c r="K140" s="14"/>
      <c r="M140" s="35"/>
    </row>
    <row r="141">
      <c r="A141" s="33"/>
      <c r="B141" s="33"/>
      <c r="C141" s="39"/>
      <c r="D141" s="39"/>
      <c r="E141" s="48"/>
      <c r="F141" s="49"/>
      <c r="G141" s="49"/>
      <c r="I141" s="1"/>
      <c r="J141" s="14"/>
      <c r="K141" s="14"/>
      <c r="M141" s="35"/>
    </row>
    <row r="142">
      <c r="A142" s="33"/>
      <c r="B142" s="33"/>
      <c r="C142" s="39"/>
      <c r="D142" s="39"/>
      <c r="E142" s="48"/>
      <c r="F142" s="49"/>
      <c r="G142" s="49"/>
      <c r="I142" s="1"/>
      <c r="J142" s="14"/>
      <c r="K142" s="14"/>
      <c r="M142" s="35"/>
    </row>
    <row r="143">
      <c r="A143" s="33"/>
      <c r="B143" s="33"/>
      <c r="C143" s="39"/>
      <c r="D143" s="39"/>
      <c r="E143" s="48"/>
      <c r="F143" s="49"/>
      <c r="G143" s="49"/>
      <c r="I143" s="1"/>
      <c r="J143" s="14"/>
      <c r="K143" s="14"/>
      <c r="M143" s="35"/>
    </row>
    <row r="144">
      <c r="A144" s="33"/>
      <c r="B144" s="33"/>
      <c r="C144" s="39"/>
      <c r="D144" s="39"/>
      <c r="E144" s="48"/>
      <c r="F144" s="49"/>
      <c r="G144" s="49"/>
      <c r="I144" s="1"/>
      <c r="J144" s="14"/>
      <c r="K144" s="14"/>
      <c r="M144" s="35"/>
    </row>
    <row r="145">
      <c r="A145" s="33"/>
      <c r="B145" s="33"/>
      <c r="C145" s="39"/>
      <c r="D145" s="39"/>
      <c r="E145" s="48"/>
      <c r="F145" s="49"/>
      <c r="G145" s="49"/>
      <c r="I145" s="1"/>
      <c r="J145" s="14"/>
      <c r="K145" s="14"/>
      <c r="M145" s="35"/>
    </row>
    <row r="146">
      <c r="A146" s="33"/>
      <c r="B146" s="33"/>
      <c r="C146" s="39"/>
      <c r="D146" s="39"/>
      <c r="E146" s="48"/>
      <c r="F146" s="49"/>
      <c r="G146" s="49"/>
      <c r="I146" s="1"/>
      <c r="J146" s="14"/>
      <c r="K146" s="14"/>
      <c r="M146" s="35"/>
    </row>
    <row r="147">
      <c r="A147" s="33"/>
      <c r="B147" s="33"/>
      <c r="C147" s="39"/>
      <c r="D147" s="39"/>
      <c r="E147" s="48"/>
      <c r="F147" s="49"/>
      <c r="G147" s="49"/>
      <c r="I147" s="1"/>
      <c r="J147" s="14"/>
      <c r="K147" s="14"/>
      <c r="M147" s="35"/>
    </row>
    <row r="148">
      <c r="A148" s="33"/>
      <c r="B148" s="33"/>
      <c r="C148" s="39"/>
      <c r="D148" s="39"/>
      <c r="E148" s="48"/>
      <c r="F148" s="49"/>
      <c r="G148" s="49"/>
      <c r="I148" s="1"/>
      <c r="J148" s="14"/>
      <c r="K148" s="14"/>
      <c r="M148" s="35"/>
    </row>
    <row r="149">
      <c r="A149" s="33"/>
      <c r="B149" s="33"/>
      <c r="C149" s="39"/>
      <c r="D149" s="39"/>
      <c r="E149" s="48"/>
      <c r="F149" s="49"/>
      <c r="G149" s="49"/>
      <c r="I149" s="1"/>
      <c r="J149" s="14"/>
      <c r="K149" s="14"/>
      <c r="M149" s="35"/>
    </row>
    <row r="150">
      <c r="A150" s="33"/>
      <c r="B150" s="33"/>
      <c r="C150" s="39"/>
      <c r="D150" s="39"/>
      <c r="E150" s="48"/>
      <c r="F150" s="49"/>
      <c r="G150" s="49"/>
      <c r="I150" s="1"/>
      <c r="J150" s="14"/>
      <c r="K150" s="14"/>
      <c r="M150" s="35"/>
    </row>
    <row r="151">
      <c r="A151" s="33"/>
      <c r="B151" s="33"/>
      <c r="C151" s="39"/>
      <c r="D151" s="39"/>
      <c r="E151" s="48"/>
      <c r="F151" s="49"/>
      <c r="G151" s="49"/>
      <c r="I151" s="1"/>
      <c r="J151" s="14"/>
      <c r="K151" s="14"/>
      <c r="M151" s="35"/>
    </row>
    <row r="152">
      <c r="A152" s="33"/>
      <c r="B152" s="33"/>
      <c r="C152" s="39"/>
      <c r="D152" s="39"/>
      <c r="E152" s="48"/>
      <c r="F152" s="49"/>
      <c r="G152" s="49"/>
      <c r="I152" s="1"/>
      <c r="J152" s="14"/>
      <c r="K152" s="14"/>
      <c r="M152" s="35"/>
    </row>
    <row r="153">
      <c r="A153" s="33"/>
      <c r="B153" s="33"/>
      <c r="C153" s="39"/>
      <c r="D153" s="39"/>
      <c r="E153" s="48"/>
      <c r="F153" s="49"/>
      <c r="G153" s="49"/>
      <c r="I153" s="1"/>
      <c r="J153" s="14"/>
      <c r="K153" s="14"/>
      <c r="M153" s="35"/>
    </row>
    <row r="154">
      <c r="A154" s="33"/>
      <c r="B154" s="33"/>
      <c r="C154" s="39"/>
      <c r="D154" s="39"/>
      <c r="E154" s="48"/>
      <c r="F154" s="49"/>
      <c r="G154" s="49"/>
      <c r="I154" s="1"/>
      <c r="J154" s="14"/>
      <c r="K154" s="14"/>
      <c r="M154" s="35"/>
    </row>
    <row r="155">
      <c r="A155" s="33"/>
      <c r="B155" s="33"/>
      <c r="C155" s="39"/>
      <c r="D155" s="39"/>
      <c r="E155" s="48"/>
      <c r="F155" s="49"/>
      <c r="G155" s="49"/>
      <c r="I155" s="1"/>
      <c r="J155" s="14"/>
      <c r="K155" s="14"/>
      <c r="M155" s="35"/>
    </row>
    <row r="156">
      <c r="A156" s="33"/>
      <c r="B156" s="33"/>
      <c r="C156" s="39"/>
      <c r="D156" s="39"/>
      <c r="E156" s="48"/>
      <c r="F156" s="49"/>
      <c r="G156" s="49"/>
      <c r="I156" s="1"/>
      <c r="J156" s="14"/>
      <c r="K156" s="14"/>
      <c r="M156" s="35"/>
    </row>
    <row r="157">
      <c r="A157" s="33"/>
      <c r="B157" s="33"/>
      <c r="C157" s="39"/>
      <c r="D157" s="39"/>
      <c r="E157" s="48"/>
      <c r="F157" s="49"/>
      <c r="G157" s="49"/>
      <c r="I157" s="1"/>
      <c r="J157" s="14"/>
      <c r="K157" s="14"/>
      <c r="M157" s="35"/>
    </row>
    <row r="158">
      <c r="A158" s="33"/>
      <c r="B158" s="33"/>
      <c r="C158" s="39"/>
      <c r="D158" s="39"/>
      <c r="E158" s="48"/>
      <c r="F158" s="49"/>
      <c r="G158" s="49"/>
      <c r="I158" s="1"/>
      <c r="J158" s="14"/>
      <c r="K158" s="14"/>
      <c r="M158" s="35"/>
    </row>
    <row r="159">
      <c r="A159" s="33"/>
      <c r="B159" s="33"/>
      <c r="C159" s="39"/>
      <c r="D159" s="39"/>
      <c r="E159" s="48"/>
      <c r="F159" s="49"/>
      <c r="G159" s="49"/>
      <c r="I159" s="1"/>
      <c r="J159" s="14"/>
      <c r="K159" s="14"/>
      <c r="M159" s="35"/>
    </row>
    <row r="160">
      <c r="A160" s="33"/>
      <c r="B160" s="33"/>
      <c r="C160" s="39"/>
      <c r="D160" s="39"/>
      <c r="E160" s="48"/>
      <c r="F160" s="49"/>
      <c r="G160" s="49"/>
      <c r="I160" s="1"/>
      <c r="J160" s="14"/>
      <c r="K160" s="14"/>
      <c r="M160" s="35"/>
    </row>
    <row r="161">
      <c r="A161" s="33"/>
      <c r="B161" s="33"/>
      <c r="C161" s="39"/>
      <c r="D161" s="39"/>
      <c r="E161" s="48"/>
      <c r="F161" s="49"/>
      <c r="G161" s="49"/>
      <c r="I161" s="1"/>
      <c r="J161" s="14"/>
      <c r="K161" s="14"/>
      <c r="M161" s="35"/>
    </row>
    <row r="162">
      <c r="A162" s="33"/>
      <c r="B162" s="33"/>
      <c r="C162" s="39"/>
      <c r="D162" s="39"/>
      <c r="E162" s="48"/>
      <c r="F162" s="49"/>
      <c r="G162" s="49"/>
      <c r="I162" s="1"/>
      <c r="J162" s="14"/>
      <c r="K162" s="14"/>
      <c r="M162" s="35"/>
    </row>
    <row r="163">
      <c r="A163" s="33"/>
      <c r="B163" s="33"/>
      <c r="C163" s="39"/>
      <c r="D163" s="39"/>
      <c r="E163" s="48"/>
      <c r="F163" s="49"/>
      <c r="G163" s="49"/>
      <c r="I163" s="1"/>
      <c r="J163" s="14"/>
      <c r="K163" s="14"/>
      <c r="M163" s="35"/>
    </row>
    <row r="164">
      <c r="A164" s="33"/>
      <c r="B164" s="33"/>
      <c r="C164" s="39"/>
      <c r="D164" s="39"/>
      <c r="E164" s="48"/>
      <c r="F164" s="49"/>
      <c r="G164" s="49"/>
      <c r="I164" s="1"/>
      <c r="J164" s="14"/>
      <c r="K164" s="14"/>
      <c r="M164" s="35"/>
    </row>
    <row r="165">
      <c r="A165" s="33"/>
      <c r="B165" s="33"/>
      <c r="C165" s="39"/>
      <c r="D165" s="39"/>
      <c r="E165" s="48"/>
      <c r="F165" s="49"/>
      <c r="G165" s="49"/>
      <c r="I165" s="1"/>
      <c r="J165" s="14"/>
      <c r="K165" s="14"/>
      <c r="M165" s="35"/>
    </row>
    <row r="166">
      <c r="A166" s="33"/>
      <c r="B166" s="33"/>
      <c r="C166" s="39"/>
      <c r="D166" s="39"/>
      <c r="E166" s="48"/>
      <c r="F166" s="49"/>
      <c r="G166" s="49"/>
      <c r="I166" s="1"/>
      <c r="J166" s="14"/>
      <c r="K166" s="14"/>
      <c r="M166" s="35"/>
    </row>
    <row r="167">
      <c r="A167" s="33"/>
      <c r="B167" s="33"/>
      <c r="C167" s="39"/>
      <c r="D167" s="39"/>
      <c r="E167" s="48"/>
      <c r="F167" s="49"/>
      <c r="G167" s="49"/>
      <c r="I167" s="1"/>
      <c r="J167" s="14"/>
      <c r="K167" s="14"/>
      <c r="M167" s="35"/>
    </row>
    <row r="168">
      <c r="A168" s="33"/>
      <c r="B168" s="33"/>
      <c r="C168" s="39"/>
      <c r="D168" s="39"/>
      <c r="E168" s="48"/>
      <c r="F168" s="49"/>
      <c r="G168" s="49"/>
      <c r="I168" s="1"/>
      <c r="J168" s="14"/>
      <c r="K168" s="14"/>
      <c r="M168" s="35"/>
    </row>
    <row r="169">
      <c r="A169" s="33"/>
      <c r="B169" s="33"/>
      <c r="C169" s="39"/>
      <c r="D169" s="39"/>
      <c r="E169" s="48"/>
      <c r="F169" s="49"/>
      <c r="G169" s="49"/>
      <c r="I169" s="1"/>
      <c r="J169" s="14"/>
      <c r="K169" s="14"/>
      <c r="M169" s="35"/>
    </row>
    <row r="170">
      <c r="A170" s="33"/>
      <c r="B170" s="33"/>
      <c r="C170" s="39"/>
      <c r="D170" s="39"/>
      <c r="E170" s="48"/>
      <c r="F170" s="49"/>
      <c r="G170" s="49"/>
      <c r="I170" s="1"/>
      <c r="J170" s="14"/>
      <c r="K170" s="14"/>
      <c r="M170" s="35"/>
    </row>
    <row r="171">
      <c r="A171" s="33"/>
      <c r="B171" s="33"/>
      <c r="C171" s="39"/>
      <c r="D171" s="39"/>
      <c r="E171" s="48"/>
      <c r="F171" s="49"/>
      <c r="G171" s="49"/>
      <c r="I171" s="1"/>
      <c r="J171" s="14"/>
      <c r="K171" s="14"/>
      <c r="M171" s="35"/>
    </row>
    <row r="172">
      <c r="A172" s="33"/>
      <c r="B172" s="33"/>
      <c r="C172" s="39"/>
      <c r="D172" s="39"/>
      <c r="E172" s="48"/>
      <c r="F172" s="49"/>
      <c r="G172" s="49"/>
      <c r="I172" s="1"/>
      <c r="J172" s="14"/>
      <c r="K172" s="14"/>
      <c r="M172" s="35"/>
    </row>
    <row r="173">
      <c r="A173" s="33"/>
      <c r="B173" s="33"/>
      <c r="C173" s="39"/>
      <c r="D173" s="39"/>
      <c r="E173" s="48"/>
      <c r="F173" s="49"/>
      <c r="G173" s="49"/>
      <c r="I173" s="1"/>
      <c r="J173" s="14"/>
      <c r="K173" s="14"/>
      <c r="M173" s="35"/>
    </row>
    <row r="174">
      <c r="A174" s="33"/>
      <c r="B174" s="33"/>
      <c r="C174" s="39"/>
      <c r="D174" s="39"/>
      <c r="E174" s="48"/>
      <c r="F174" s="49"/>
      <c r="G174" s="49"/>
      <c r="I174" s="1"/>
      <c r="J174" s="14"/>
      <c r="K174" s="14"/>
      <c r="M174" s="35"/>
    </row>
    <row r="175">
      <c r="A175" s="33"/>
      <c r="B175" s="33"/>
      <c r="C175" s="39"/>
      <c r="D175" s="39"/>
      <c r="E175" s="48"/>
      <c r="F175" s="49"/>
      <c r="G175" s="49"/>
      <c r="I175" s="1"/>
      <c r="J175" s="14"/>
      <c r="K175" s="14"/>
      <c r="M175" s="35"/>
    </row>
    <row r="176">
      <c r="A176" s="33"/>
      <c r="B176" s="33"/>
      <c r="C176" s="39"/>
      <c r="D176" s="39"/>
      <c r="E176" s="48"/>
      <c r="F176" s="49"/>
      <c r="G176" s="49"/>
      <c r="I176" s="1"/>
      <c r="J176" s="14"/>
      <c r="K176" s="14"/>
      <c r="M176" s="35"/>
    </row>
    <row r="177">
      <c r="A177" s="33"/>
      <c r="B177" s="33"/>
      <c r="C177" s="39"/>
      <c r="D177" s="39"/>
      <c r="E177" s="48"/>
      <c r="F177" s="49"/>
      <c r="G177" s="49"/>
      <c r="I177" s="1"/>
      <c r="J177" s="14"/>
      <c r="K177" s="14"/>
      <c r="M177" s="35"/>
    </row>
    <row r="178">
      <c r="A178" s="33"/>
      <c r="B178" s="33"/>
      <c r="C178" s="39"/>
      <c r="D178" s="39"/>
      <c r="E178" s="48"/>
      <c r="F178" s="49"/>
      <c r="G178" s="49"/>
      <c r="I178" s="1"/>
      <c r="J178" s="14"/>
      <c r="K178" s="14"/>
      <c r="M178" s="35"/>
    </row>
    <row r="179">
      <c r="A179" s="33"/>
      <c r="B179" s="33"/>
      <c r="C179" s="39"/>
      <c r="D179" s="39"/>
      <c r="E179" s="48"/>
      <c r="F179" s="49"/>
      <c r="G179" s="49"/>
      <c r="I179" s="1"/>
      <c r="J179" s="14"/>
      <c r="K179" s="14"/>
      <c r="M179" s="35"/>
    </row>
    <row r="180">
      <c r="A180" s="33"/>
      <c r="B180" s="33"/>
      <c r="C180" s="39"/>
      <c r="D180" s="39"/>
      <c r="E180" s="48"/>
      <c r="F180" s="49"/>
      <c r="G180" s="49"/>
      <c r="I180" s="1"/>
      <c r="J180" s="14"/>
      <c r="K180" s="14"/>
      <c r="M180" s="35"/>
    </row>
    <row r="181">
      <c r="A181" s="33"/>
      <c r="B181" s="33"/>
      <c r="C181" s="39"/>
      <c r="D181" s="39"/>
      <c r="E181" s="48"/>
      <c r="F181" s="49"/>
      <c r="G181" s="49"/>
      <c r="I181" s="1"/>
      <c r="J181" s="14"/>
      <c r="K181" s="14"/>
      <c r="M181" s="35"/>
    </row>
    <row r="182">
      <c r="A182" s="33"/>
      <c r="B182" s="33"/>
      <c r="C182" s="39"/>
      <c r="D182" s="39"/>
      <c r="E182" s="48"/>
      <c r="F182" s="49"/>
      <c r="G182" s="49"/>
      <c r="I182" s="1"/>
      <c r="J182" s="14"/>
      <c r="K182" s="14"/>
      <c r="M182" s="35"/>
    </row>
    <row r="183">
      <c r="A183" s="33"/>
      <c r="B183" s="33"/>
      <c r="C183" s="39"/>
      <c r="D183" s="39"/>
      <c r="E183" s="48"/>
      <c r="F183" s="49"/>
      <c r="G183" s="49"/>
      <c r="I183" s="1"/>
      <c r="J183" s="14"/>
      <c r="K183" s="14"/>
      <c r="M183" s="35"/>
    </row>
    <row r="184">
      <c r="A184" s="33"/>
      <c r="B184" s="33"/>
      <c r="C184" s="39"/>
      <c r="D184" s="39"/>
      <c r="E184" s="48"/>
      <c r="F184" s="49"/>
      <c r="G184" s="49"/>
      <c r="I184" s="1"/>
      <c r="J184" s="14"/>
      <c r="K184" s="14"/>
      <c r="M184" s="35"/>
    </row>
    <row r="185">
      <c r="A185" s="33"/>
      <c r="B185" s="33"/>
      <c r="C185" s="39"/>
      <c r="D185" s="39"/>
      <c r="E185" s="48"/>
      <c r="F185" s="49"/>
      <c r="G185" s="49"/>
      <c r="I185" s="1"/>
      <c r="J185" s="14"/>
      <c r="K185" s="14"/>
      <c r="M185" s="35"/>
    </row>
    <row r="186">
      <c r="A186" s="33"/>
      <c r="B186" s="33"/>
      <c r="C186" s="39"/>
      <c r="D186" s="39"/>
      <c r="E186" s="48"/>
      <c r="F186" s="49"/>
      <c r="G186" s="49"/>
      <c r="I186" s="1"/>
      <c r="J186" s="14"/>
      <c r="K186" s="14"/>
      <c r="M186" s="35"/>
    </row>
    <row r="187">
      <c r="A187" s="33"/>
      <c r="B187" s="33"/>
      <c r="C187" s="39"/>
      <c r="D187" s="39"/>
      <c r="E187" s="48"/>
      <c r="F187" s="49"/>
      <c r="G187" s="49"/>
      <c r="I187" s="1"/>
      <c r="J187" s="14"/>
      <c r="K187" s="14"/>
      <c r="M187" s="35"/>
    </row>
    <row r="188">
      <c r="A188" s="33"/>
      <c r="B188" s="33"/>
      <c r="C188" s="39"/>
      <c r="D188" s="39"/>
      <c r="E188" s="48"/>
      <c r="F188" s="49"/>
      <c r="G188" s="49"/>
      <c r="I188" s="1"/>
      <c r="J188" s="14"/>
      <c r="K188" s="14"/>
      <c r="M188" s="35"/>
    </row>
    <row r="189">
      <c r="A189" s="33"/>
      <c r="B189" s="33"/>
      <c r="C189" s="39"/>
      <c r="D189" s="39"/>
      <c r="E189" s="48"/>
      <c r="F189" s="49"/>
      <c r="G189" s="49"/>
      <c r="I189" s="1"/>
      <c r="J189" s="14"/>
      <c r="K189" s="14"/>
      <c r="M189" s="35"/>
    </row>
    <row r="190">
      <c r="A190" s="33"/>
      <c r="B190" s="33"/>
      <c r="C190" s="39"/>
      <c r="D190" s="39"/>
      <c r="E190" s="48"/>
      <c r="F190" s="49"/>
      <c r="G190" s="49"/>
      <c r="I190" s="1"/>
      <c r="J190" s="14"/>
      <c r="K190" s="14"/>
      <c r="M190" s="35"/>
    </row>
    <row r="191">
      <c r="A191" s="33"/>
      <c r="B191" s="33"/>
      <c r="C191" s="39"/>
      <c r="D191" s="39"/>
      <c r="E191" s="48"/>
      <c r="F191" s="49"/>
      <c r="G191" s="49"/>
      <c r="I191" s="1"/>
      <c r="J191" s="14"/>
      <c r="K191" s="14"/>
      <c r="M191" s="35"/>
    </row>
    <row r="192">
      <c r="A192" s="33"/>
      <c r="B192" s="33"/>
      <c r="C192" s="39"/>
      <c r="D192" s="39"/>
      <c r="E192" s="48"/>
      <c r="F192" s="49"/>
      <c r="G192" s="49"/>
      <c r="I192" s="1"/>
      <c r="J192" s="14"/>
      <c r="K192" s="14"/>
      <c r="M192" s="35"/>
    </row>
    <row r="193">
      <c r="A193" s="33"/>
      <c r="B193" s="33"/>
      <c r="C193" s="39"/>
      <c r="D193" s="39"/>
      <c r="E193" s="48"/>
      <c r="F193" s="49"/>
      <c r="G193" s="49"/>
      <c r="I193" s="1"/>
      <c r="J193" s="14"/>
      <c r="K193" s="14"/>
      <c r="M193" s="35"/>
    </row>
    <row r="194">
      <c r="A194" s="33"/>
      <c r="B194" s="33"/>
      <c r="C194" s="39"/>
      <c r="D194" s="39"/>
      <c r="E194" s="48"/>
      <c r="F194" s="49"/>
      <c r="G194" s="49"/>
      <c r="I194" s="1"/>
      <c r="J194" s="14"/>
      <c r="K194" s="14"/>
      <c r="M194" s="35"/>
    </row>
    <row r="195">
      <c r="A195" s="33"/>
      <c r="B195" s="33"/>
      <c r="C195" s="39"/>
      <c r="D195" s="39"/>
      <c r="E195" s="48"/>
      <c r="F195" s="49"/>
      <c r="G195" s="49"/>
      <c r="I195" s="1"/>
      <c r="J195" s="14"/>
      <c r="K195" s="14"/>
      <c r="M195" s="35"/>
    </row>
    <row r="196">
      <c r="A196" s="33"/>
      <c r="B196" s="33"/>
      <c r="C196" s="39"/>
      <c r="D196" s="39"/>
      <c r="E196" s="48"/>
      <c r="F196" s="49"/>
      <c r="G196" s="49"/>
      <c r="I196" s="1"/>
      <c r="J196" s="14"/>
      <c r="K196" s="14"/>
      <c r="M196" s="35"/>
    </row>
    <row r="197">
      <c r="A197" s="33"/>
      <c r="B197" s="33"/>
      <c r="C197" s="39"/>
      <c r="D197" s="39"/>
      <c r="E197" s="48"/>
      <c r="F197" s="49"/>
      <c r="G197" s="49"/>
      <c r="I197" s="1"/>
      <c r="J197" s="14"/>
      <c r="K197" s="14"/>
      <c r="M197" s="35"/>
    </row>
    <row r="198">
      <c r="A198" s="33"/>
      <c r="B198" s="33"/>
      <c r="C198" s="39"/>
      <c r="D198" s="39"/>
      <c r="E198" s="48"/>
      <c r="F198" s="49"/>
      <c r="G198" s="49"/>
      <c r="I198" s="1"/>
      <c r="J198" s="14"/>
      <c r="K198" s="14"/>
      <c r="M198" s="35"/>
    </row>
    <row r="199">
      <c r="A199" s="33"/>
      <c r="B199" s="33"/>
      <c r="C199" s="39"/>
      <c r="D199" s="39"/>
      <c r="E199" s="48"/>
      <c r="F199" s="49"/>
      <c r="G199" s="49"/>
      <c r="I199" s="1"/>
      <c r="J199" s="14"/>
      <c r="K199" s="14"/>
      <c r="M199" s="35"/>
    </row>
    <row r="200">
      <c r="A200" s="33"/>
      <c r="B200" s="33"/>
      <c r="C200" s="39"/>
      <c r="D200" s="39"/>
      <c r="E200" s="48"/>
      <c r="F200" s="49"/>
      <c r="G200" s="49"/>
      <c r="I200" s="1"/>
      <c r="J200" s="14"/>
      <c r="K200" s="14"/>
      <c r="M200" s="35"/>
    </row>
    <row r="201">
      <c r="A201" s="33"/>
      <c r="B201" s="33"/>
      <c r="C201" s="39"/>
      <c r="D201" s="39"/>
      <c r="E201" s="48"/>
      <c r="F201" s="49"/>
      <c r="G201" s="49"/>
      <c r="I201" s="1"/>
      <c r="J201" s="14"/>
      <c r="K201" s="14"/>
      <c r="M201" s="35"/>
    </row>
    <row r="202">
      <c r="A202" s="33"/>
      <c r="B202" s="33"/>
      <c r="C202" s="39"/>
      <c r="D202" s="39"/>
      <c r="E202" s="48"/>
      <c r="F202" s="49"/>
      <c r="G202" s="49"/>
      <c r="I202" s="1"/>
      <c r="J202" s="14"/>
      <c r="K202" s="14"/>
      <c r="M202" s="35"/>
    </row>
    <row r="203">
      <c r="A203" s="33"/>
      <c r="B203" s="33"/>
      <c r="C203" s="39"/>
      <c r="D203" s="39"/>
      <c r="E203" s="48"/>
      <c r="F203" s="49"/>
      <c r="G203" s="49"/>
      <c r="I203" s="1"/>
      <c r="J203" s="14"/>
      <c r="K203" s="14"/>
      <c r="M203" s="35"/>
    </row>
    <row r="204">
      <c r="A204" s="33"/>
      <c r="B204" s="33"/>
      <c r="C204" s="39"/>
      <c r="D204" s="39"/>
      <c r="E204" s="48"/>
      <c r="F204" s="49"/>
      <c r="G204" s="49"/>
      <c r="I204" s="1"/>
      <c r="J204" s="14"/>
      <c r="K204" s="14"/>
      <c r="M204" s="35"/>
    </row>
    <row r="205">
      <c r="A205" s="33"/>
      <c r="B205" s="33"/>
      <c r="C205" s="39"/>
      <c r="D205" s="39"/>
      <c r="E205" s="48"/>
      <c r="F205" s="49"/>
      <c r="G205" s="49"/>
      <c r="I205" s="1"/>
      <c r="J205" s="14"/>
      <c r="K205" s="14"/>
      <c r="M205" s="35"/>
    </row>
    <row r="206">
      <c r="A206" s="33"/>
      <c r="B206" s="33"/>
      <c r="C206" s="39"/>
      <c r="D206" s="39"/>
      <c r="E206" s="48"/>
      <c r="F206" s="49"/>
      <c r="G206" s="49"/>
      <c r="I206" s="1"/>
      <c r="J206" s="14"/>
      <c r="K206" s="14"/>
      <c r="M206" s="35"/>
    </row>
    <row r="207">
      <c r="A207" s="33"/>
      <c r="B207" s="33"/>
      <c r="C207" s="39"/>
      <c r="D207" s="39"/>
      <c r="E207" s="48"/>
      <c r="F207" s="49"/>
      <c r="G207" s="49"/>
      <c r="I207" s="1"/>
      <c r="J207" s="14"/>
      <c r="K207" s="14"/>
      <c r="M207" s="35"/>
    </row>
    <row r="208">
      <c r="A208" s="33"/>
      <c r="B208" s="33"/>
      <c r="C208" s="39"/>
      <c r="D208" s="39"/>
      <c r="E208" s="48"/>
      <c r="F208" s="49"/>
      <c r="G208" s="49"/>
      <c r="I208" s="1"/>
      <c r="J208" s="14"/>
      <c r="K208" s="14"/>
      <c r="M208" s="35"/>
    </row>
    <row r="209">
      <c r="A209" s="33"/>
      <c r="B209" s="33"/>
      <c r="C209" s="39"/>
      <c r="D209" s="39"/>
      <c r="E209" s="48"/>
      <c r="F209" s="49"/>
      <c r="G209" s="49"/>
      <c r="I209" s="1"/>
      <c r="J209" s="14"/>
      <c r="K209" s="14"/>
      <c r="M209" s="35"/>
    </row>
    <row r="210">
      <c r="A210" s="33"/>
      <c r="B210" s="33"/>
      <c r="C210" s="39"/>
      <c r="D210" s="39"/>
      <c r="E210" s="48"/>
      <c r="F210" s="49"/>
      <c r="G210" s="49"/>
      <c r="I210" s="1"/>
      <c r="J210" s="14"/>
      <c r="K210" s="14"/>
      <c r="M210" s="35"/>
    </row>
    <row r="211">
      <c r="A211" s="33"/>
      <c r="B211" s="33"/>
      <c r="C211" s="39"/>
      <c r="D211" s="39"/>
      <c r="E211" s="48"/>
      <c r="F211" s="49"/>
      <c r="G211" s="49"/>
      <c r="I211" s="1"/>
      <c r="J211" s="14"/>
      <c r="K211" s="14"/>
      <c r="M211" s="35"/>
    </row>
    <row r="212">
      <c r="A212" s="33"/>
      <c r="B212" s="33"/>
      <c r="C212" s="39"/>
      <c r="D212" s="39"/>
      <c r="E212" s="48"/>
      <c r="F212" s="49"/>
      <c r="G212" s="49"/>
      <c r="I212" s="1"/>
      <c r="J212" s="14"/>
      <c r="K212" s="14"/>
      <c r="M212" s="35"/>
    </row>
    <row r="213">
      <c r="A213" s="33"/>
      <c r="B213" s="33"/>
      <c r="C213" s="39"/>
      <c r="D213" s="39"/>
      <c r="E213" s="48"/>
      <c r="F213" s="49"/>
      <c r="G213" s="49"/>
      <c r="I213" s="1"/>
      <c r="J213" s="14"/>
      <c r="K213" s="14"/>
      <c r="M213" s="35"/>
    </row>
    <row r="214">
      <c r="A214" s="33"/>
      <c r="B214" s="33"/>
      <c r="C214" s="39"/>
      <c r="D214" s="39"/>
      <c r="E214" s="48"/>
      <c r="F214" s="49"/>
      <c r="G214" s="49"/>
      <c r="I214" s="1"/>
      <c r="J214" s="14"/>
      <c r="K214" s="14"/>
      <c r="M214" s="35"/>
    </row>
    <row r="215">
      <c r="A215" s="33"/>
      <c r="B215" s="33"/>
      <c r="C215" s="39"/>
      <c r="D215" s="39"/>
      <c r="E215" s="48"/>
      <c r="F215" s="49"/>
      <c r="G215" s="49"/>
      <c r="I215" s="1"/>
      <c r="J215" s="14"/>
      <c r="K215" s="14"/>
      <c r="M215" s="35"/>
    </row>
    <row r="216">
      <c r="A216" s="33"/>
      <c r="B216" s="33"/>
      <c r="C216" s="39"/>
      <c r="D216" s="39"/>
      <c r="E216" s="48"/>
      <c r="F216" s="49"/>
      <c r="G216" s="49"/>
      <c r="I216" s="1"/>
      <c r="J216" s="14"/>
      <c r="K216" s="14"/>
      <c r="M216" s="35"/>
    </row>
    <row r="217">
      <c r="A217" s="33"/>
      <c r="B217" s="33"/>
      <c r="C217" s="39"/>
      <c r="D217" s="39"/>
      <c r="E217" s="48"/>
      <c r="F217" s="49"/>
      <c r="G217" s="49"/>
      <c r="I217" s="1"/>
      <c r="J217" s="14"/>
      <c r="K217" s="14"/>
      <c r="M217" s="35"/>
    </row>
    <row r="218">
      <c r="A218" s="33"/>
      <c r="B218" s="33"/>
      <c r="C218" s="39"/>
      <c r="D218" s="39"/>
      <c r="E218" s="48"/>
      <c r="F218" s="49"/>
      <c r="G218" s="49"/>
      <c r="I218" s="1"/>
      <c r="J218" s="14"/>
      <c r="K218" s="14"/>
      <c r="M218" s="35"/>
    </row>
    <row r="219">
      <c r="A219" s="33"/>
      <c r="B219" s="33"/>
      <c r="C219" s="39"/>
      <c r="D219" s="39"/>
      <c r="E219" s="48"/>
      <c r="F219" s="49"/>
      <c r="G219" s="49"/>
      <c r="I219" s="1"/>
      <c r="J219" s="14"/>
      <c r="K219" s="14"/>
      <c r="M219" s="35"/>
    </row>
    <row r="220">
      <c r="A220" s="33"/>
      <c r="B220" s="33"/>
      <c r="C220" s="39"/>
      <c r="D220" s="39"/>
      <c r="E220" s="48"/>
      <c r="F220" s="49"/>
      <c r="G220" s="49"/>
      <c r="I220" s="1"/>
      <c r="J220" s="14"/>
      <c r="K220" s="14"/>
      <c r="M220" s="35"/>
    </row>
    <row r="221">
      <c r="A221" s="33"/>
      <c r="B221" s="33"/>
      <c r="C221" s="39"/>
      <c r="D221" s="39"/>
      <c r="E221" s="48"/>
      <c r="F221" s="49"/>
      <c r="G221" s="49"/>
      <c r="I221" s="1"/>
      <c r="J221" s="14"/>
      <c r="K221" s="14"/>
      <c r="M221" s="35"/>
    </row>
    <row r="222">
      <c r="A222" s="33"/>
      <c r="B222" s="33"/>
      <c r="C222" s="39"/>
      <c r="D222" s="39"/>
      <c r="E222" s="48"/>
      <c r="F222" s="49"/>
      <c r="G222" s="49"/>
      <c r="I222" s="1"/>
      <c r="J222" s="14"/>
      <c r="K222" s="14"/>
      <c r="M222" s="35"/>
    </row>
    <row r="223">
      <c r="A223" s="33"/>
      <c r="B223" s="33"/>
      <c r="C223" s="39"/>
      <c r="D223" s="39"/>
      <c r="E223" s="48"/>
      <c r="F223" s="49"/>
      <c r="G223" s="49"/>
      <c r="I223" s="1"/>
      <c r="J223" s="14"/>
      <c r="K223" s="14"/>
      <c r="M223" s="35"/>
    </row>
    <row r="224">
      <c r="A224" s="33"/>
      <c r="B224" s="33"/>
      <c r="C224" s="39"/>
      <c r="D224" s="39"/>
      <c r="E224" s="48"/>
      <c r="F224" s="49"/>
      <c r="G224" s="49"/>
      <c r="I224" s="1"/>
      <c r="J224" s="14"/>
      <c r="K224" s="14"/>
      <c r="M224" s="35"/>
    </row>
    <row r="225">
      <c r="A225" s="33"/>
      <c r="B225" s="33"/>
      <c r="C225" s="39"/>
      <c r="D225" s="39"/>
      <c r="E225" s="48"/>
      <c r="F225" s="49"/>
      <c r="G225" s="49"/>
      <c r="I225" s="1"/>
      <c r="J225" s="14"/>
      <c r="K225" s="14"/>
      <c r="M225" s="35"/>
    </row>
    <row r="226">
      <c r="A226" s="33"/>
      <c r="B226" s="33"/>
      <c r="C226" s="39"/>
      <c r="D226" s="39"/>
      <c r="E226" s="48"/>
      <c r="F226" s="49"/>
      <c r="G226" s="49"/>
      <c r="I226" s="1"/>
      <c r="J226" s="14"/>
      <c r="K226" s="14"/>
      <c r="M226" s="35"/>
    </row>
    <row r="227">
      <c r="A227" s="33"/>
      <c r="B227" s="33"/>
      <c r="C227" s="39"/>
      <c r="D227" s="39"/>
      <c r="E227" s="48"/>
      <c r="F227" s="49"/>
      <c r="G227" s="49"/>
      <c r="I227" s="1"/>
      <c r="J227" s="14"/>
      <c r="K227" s="14"/>
      <c r="M227" s="35"/>
    </row>
    <row r="228">
      <c r="A228" s="33"/>
      <c r="B228" s="33"/>
      <c r="C228" s="39"/>
      <c r="D228" s="39"/>
      <c r="E228" s="48"/>
      <c r="F228" s="49"/>
      <c r="G228" s="49"/>
      <c r="I228" s="1"/>
      <c r="J228" s="14"/>
      <c r="K228" s="14"/>
      <c r="M228" s="35"/>
    </row>
    <row r="229">
      <c r="A229" s="33"/>
      <c r="B229" s="33"/>
      <c r="C229" s="39"/>
      <c r="D229" s="39"/>
      <c r="E229" s="48"/>
      <c r="F229" s="49"/>
      <c r="G229" s="49"/>
      <c r="I229" s="1"/>
      <c r="J229" s="14"/>
      <c r="K229" s="14"/>
      <c r="M229" s="35"/>
    </row>
    <row r="230">
      <c r="A230" s="33"/>
      <c r="B230" s="33"/>
      <c r="C230" s="39"/>
      <c r="D230" s="39"/>
      <c r="E230" s="48"/>
      <c r="F230" s="49"/>
      <c r="G230" s="49"/>
      <c r="I230" s="1"/>
      <c r="J230" s="14"/>
      <c r="K230" s="14"/>
      <c r="M230" s="35"/>
    </row>
    <row r="231">
      <c r="A231" s="33"/>
      <c r="B231" s="33"/>
      <c r="C231" s="39"/>
      <c r="D231" s="39"/>
      <c r="E231" s="48"/>
      <c r="F231" s="49"/>
      <c r="G231" s="49"/>
      <c r="I231" s="1"/>
      <c r="J231" s="14"/>
      <c r="K231" s="14"/>
      <c r="M231" s="35"/>
    </row>
    <row r="232">
      <c r="A232" s="33"/>
      <c r="B232" s="33"/>
      <c r="C232" s="39"/>
      <c r="D232" s="39"/>
      <c r="E232" s="48"/>
      <c r="F232" s="49"/>
      <c r="G232" s="49"/>
      <c r="I232" s="1"/>
      <c r="J232" s="14"/>
      <c r="K232" s="14"/>
      <c r="M232" s="35"/>
    </row>
    <row r="233">
      <c r="A233" s="33"/>
      <c r="B233" s="33"/>
      <c r="C233" s="39"/>
      <c r="D233" s="39"/>
      <c r="E233" s="48"/>
      <c r="F233" s="49"/>
      <c r="G233" s="49"/>
      <c r="I233" s="1"/>
      <c r="J233" s="14"/>
      <c r="K233" s="14"/>
      <c r="M233" s="35"/>
    </row>
    <row r="234">
      <c r="A234" s="33"/>
      <c r="B234" s="33"/>
      <c r="C234" s="39"/>
      <c r="D234" s="39"/>
      <c r="E234" s="48"/>
      <c r="F234" s="49"/>
      <c r="G234" s="49"/>
      <c r="I234" s="1"/>
      <c r="J234" s="14"/>
      <c r="K234" s="14"/>
      <c r="M234" s="35"/>
    </row>
    <row r="235">
      <c r="A235" s="33"/>
      <c r="B235" s="33"/>
      <c r="C235" s="39"/>
      <c r="D235" s="39"/>
      <c r="E235" s="48"/>
      <c r="F235" s="49"/>
      <c r="G235" s="49"/>
      <c r="I235" s="1"/>
      <c r="J235" s="14"/>
      <c r="K235" s="14"/>
      <c r="M235" s="35"/>
    </row>
    <row r="236">
      <c r="A236" s="33"/>
      <c r="B236" s="33"/>
      <c r="C236" s="39"/>
      <c r="D236" s="39"/>
      <c r="E236" s="48"/>
      <c r="F236" s="49"/>
      <c r="G236" s="49"/>
      <c r="I236" s="1"/>
      <c r="J236" s="14"/>
      <c r="K236" s="14"/>
      <c r="M236" s="35"/>
    </row>
    <row r="237">
      <c r="A237" s="33"/>
      <c r="B237" s="33"/>
      <c r="C237" s="39"/>
      <c r="D237" s="39"/>
      <c r="E237" s="48"/>
      <c r="F237" s="49"/>
      <c r="G237" s="49"/>
      <c r="I237" s="1"/>
      <c r="J237" s="14"/>
      <c r="K237" s="14"/>
      <c r="M237" s="35"/>
    </row>
    <row r="238">
      <c r="A238" s="33"/>
      <c r="B238" s="33"/>
      <c r="C238" s="39"/>
      <c r="D238" s="39"/>
      <c r="E238" s="48"/>
      <c r="F238" s="49"/>
      <c r="G238" s="49"/>
      <c r="I238" s="1"/>
      <c r="J238" s="14"/>
      <c r="K238" s="14"/>
      <c r="M238" s="35"/>
    </row>
    <row r="239">
      <c r="A239" s="33"/>
      <c r="B239" s="33"/>
      <c r="C239" s="39"/>
      <c r="D239" s="39"/>
      <c r="E239" s="48"/>
      <c r="F239" s="49"/>
      <c r="G239" s="49"/>
      <c r="I239" s="1"/>
      <c r="J239" s="14"/>
      <c r="K239" s="14"/>
      <c r="M239" s="35"/>
    </row>
    <row r="240">
      <c r="A240" s="33"/>
      <c r="B240" s="33"/>
      <c r="C240" s="39"/>
      <c r="D240" s="39"/>
      <c r="E240" s="48"/>
      <c r="F240" s="49"/>
      <c r="G240" s="49"/>
      <c r="I240" s="1"/>
      <c r="J240" s="14"/>
      <c r="K240" s="14"/>
      <c r="M240" s="35"/>
    </row>
    <row r="241">
      <c r="A241" s="33"/>
      <c r="B241" s="33"/>
      <c r="C241" s="39"/>
      <c r="D241" s="39"/>
      <c r="E241" s="48"/>
      <c r="F241" s="49"/>
      <c r="G241" s="49"/>
      <c r="I241" s="1"/>
      <c r="J241" s="14"/>
      <c r="K241" s="14"/>
      <c r="M241" s="35"/>
    </row>
    <row r="242">
      <c r="A242" s="33"/>
      <c r="B242" s="33"/>
      <c r="C242" s="39"/>
      <c r="D242" s="39"/>
      <c r="E242" s="48"/>
      <c r="F242" s="49"/>
      <c r="G242" s="49"/>
      <c r="I242" s="1"/>
      <c r="J242" s="14"/>
      <c r="K242" s="14"/>
      <c r="M242" s="35"/>
    </row>
    <row r="243">
      <c r="A243" s="33"/>
      <c r="B243" s="33"/>
      <c r="C243" s="39"/>
      <c r="D243" s="39"/>
      <c r="E243" s="48"/>
      <c r="F243" s="49"/>
      <c r="G243" s="49"/>
      <c r="I243" s="1"/>
      <c r="J243" s="14"/>
      <c r="K243" s="14"/>
      <c r="M243" s="35"/>
    </row>
    <row r="244">
      <c r="A244" s="33"/>
      <c r="B244" s="33"/>
      <c r="C244" s="39"/>
      <c r="D244" s="39"/>
      <c r="E244" s="48"/>
      <c r="F244" s="49"/>
      <c r="G244" s="49"/>
      <c r="I244" s="1"/>
      <c r="J244" s="14"/>
      <c r="K244" s="14"/>
      <c r="M244" s="35"/>
    </row>
    <row r="245">
      <c r="A245" s="33"/>
      <c r="B245" s="33"/>
      <c r="C245" s="39"/>
      <c r="D245" s="39"/>
      <c r="E245" s="48"/>
      <c r="F245" s="49"/>
      <c r="G245" s="49"/>
      <c r="I245" s="1"/>
      <c r="J245" s="14"/>
      <c r="K245" s="14"/>
      <c r="M245" s="35"/>
    </row>
    <row r="246">
      <c r="A246" s="33"/>
      <c r="B246" s="33"/>
      <c r="C246" s="39"/>
      <c r="D246" s="39"/>
      <c r="E246" s="48"/>
      <c r="F246" s="49"/>
      <c r="G246" s="49"/>
      <c r="I246" s="1"/>
      <c r="J246" s="14"/>
      <c r="K246" s="14"/>
      <c r="M246" s="35"/>
    </row>
    <row r="247">
      <c r="A247" s="33"/>
      <c r="B247" s="33"/>
      <c r="C247" s="39"/>
      <c r="D247" s="39"/>
      <c r="E247" s="48"/>
      <c r="F247" s="49"/>
      <c r="G247" s="49"/>
      <c r="I247" s="1"/>
      <c r="J247" s="14"/>
      <c r="K247" s="14"/>
      <c r="M247" s="35"/>
    </row>
    <row r="248">
      <c r="A248" s="33"/>
      <c r="B248" s="33"/>
      <c r="C248" s="39"/>
      <c r="D248" s="39"/>
      <c r="E248" s="48"/>
      <c r="F248" s="49"/>
      <c r="G248" s="49"/>
      <c r="I248" s="1"/>
      <c r="J248" s="14"/>
      <c r="K248" s="14"/>
      <c r="M248" s="35"/>
    </row>
    <row r="249">
      <c r="A249" s="33"/>
      <c r="B249" s="33"/>
      <c r="C249" s="39"/>
      <c r="D249" s="39"/>
      <c r="E249" s="48"/>
      <c r="F249" s="49"/>
      <c r="G249" s="49"/>
      <c r="I249" s="1"/>
      <c r="J249" s="14"/>
      <c r="K249" s="14"/>
      <c r="M249" s="35"/>
    </row>
    <row r="250">
      <c r="A250" s="33"/>
      <c r="B250" s="33"/>
      <c r="C250" s="39"/>
      <c r="D250" s="39"/>
      <c r="E250" s="48"/>
      <c r="F250" s="49"/>
      <c r="G250" s="49"/>
      <c r="I250" s="1"/>
      <c r="J250" s="14"/>
      <c r="K250" s="14"/>
      <c r="M250" s="35"/>
    </row>
    <row r="251">
      <c r="A251" s="33"/>
      <c r="B251" s="33"/>
      <c r="C251" s="39"/>
      <c r="D251" s="39"/>
      <c r="E251" s="48"/>
      <c r="F251" s="49"/>
      <c r="G251" s="49"/>
      <c r="I251" s="1"/>
      <c r="J251" s="14"/>
      <c r="K251" s="14"/>
      <c r="M251" s="35"/>
    </row>
    <row r="252">
      <c r="A252" s="33"/>
      <c r="B252" s="33"/>
      <c r="C252" s="39"/>
      <c r="D252" s="39"/>
      <c r="E252" s="48"/>
      <c r="F252" s="49"/>
      <c r="G252" s="49"/>
      <c r="I252" s="1"/>
      <c r="J252" s="14"/>
      <c r="K252" s="14"/>
      <c r="M252" s="35"/>
    </row>
    <row r="253">
      <c r="A253" s="33"/>
      <c r="B253" s="33"/>
      <c r="C253" s="39"/>
      <c r="D253" s="39"/>
      <c r="E253" s="48"/>
      <c r="F253" s="49"/>
      <c r="G253" s="49"/>
      <c r="I253" s="1"/>
      <c r="J253" s="14"/>
      <c r="K253" s="14"/>
      <c r="M253" s="35"/>
    </row>
    <row r="254">
      <c r="A254" s="33"/>
      <c r="B254" s="33"/>
      <c r="C254" s="39"/>
      <c r="D254" s="39"/>
      <c r="E254" s="48"/>
      <c r="F254" s="49"/>
      <c r="G254" s="49"/>
      <c r="I254" s="1"/>
      <c r="J254" s="14"/>
      <c r="K254" s="14"/>
      <c r="M254" s="35"/>
    </row>
    <row r="255">
      <c r="A255" s="33"/>
      <c r="B255" s="33"/>
      <c r="C255" s="39"/>
      <c r="D255" s="39"/>
      <c r="E255" s="48"/>
      <c r="F255" s="49"/>
      <c r="G255" s="49"/>
      <c r="I255" s="1"/>
      <c r="J255" s="14"/>
      <c r="K255" s="14"/>
      <c r="M255" s="35"/>
    </row>
    <row r="256">
      <c r="A256" s="33"/>
      <c r="B256" s="33"/>
      <c r="C256" s="39"/>
      <c r="D256" s="39"/>
      <c r="E256" s="48"/>
      <c r="F256" s="49"/>
      <c r="G256" s="49"/>
      <c r="I256" s="1"/>
      <c r="J256" s="14"/>
      <c r="K256" s="14"/>
      <c r="M256" s="35"/>
    </row>
    <row r="257">
      <c r="A257" s="33"/>
      <c r="B257" s="33"/>
      <c r="C257" s="39"/>
      <c r="D257" s="39"/>
      <c r="E257" s="48"/>
      <c r="F257" s="49"/>
      <c r="G257" s="49"/>
      <c r="I257" s="1"/>
      <c r="J257" s="14"/>
      <c r="K257" s="14"/>
      <c r="M257" s="35"/>
    </row>
    <row r="258">
      <c r="A258" s="33"/>
      <c r="B258" s="33"/>
      <c r="C258" s="39"/>
      <c r="D258" s="39"/>
      <c r="E258" s="48"/>
      <c r="F258" s="49"/>
      <c r="G258" s="49"/>
      <c r="I258" s="1"/>
      <c r="J258" s="14"/>
      <c r="K258" s="14"/>
      <c r="M258" s="35"/>
    </row>
    <row r="259">
      <c r="A259" s="33"/>
      <c r="B259" s="33"/>
      <c r="C259" s="39"/>
      <c r="D259" s="39"/>
      <c r="E259" s="48"/>
      <c r="F259" s="49"/>
      <c r="G259" s="49"/>
      <c r="I259" s="1"/>
      <c r="J259" s="14"/>
      <c r="K259" s="14"/>
      <c r="M259" s="35"/>
    </row>
    <row r="260">
      <c r="A260" s="33"/>
      <c r="B260" s="33"/>
      <c r="C260" s="39"/>
      <c r="D260" s="39"/>
      <c r="E260" s="48"/>
      <c r="F260" s="49"/>
      <c r="G260" s="49"/>
      <c r="I260" s="1"/>
      <c r="J260" s="14"/>
      <c r="K260" s="14"/>
      <c r="M260" s="35"/>
    </row>
    <row r="261">
      <c r="A261" s="33"/>
      <c r="B261" s="33"/>
      <c r="C261" s="39"/>
      <c r="D261" s="39"/>
      <c r="E261" s="48"/>
      <c r="F261" s="49"/>
      <c r="G261" s="49"/>
      <c r="I261" s="1"/>
      <c r="J261" s="14"/>
      <c r="K261" s="14"/>
      <c r="M261" s="35"/>
    </row>
    <row r="262">
      <c r="A262" s="33"/>
      <c r="B262" s="33"/>
      <c r="C262" s="39"/>
      <c r="D262" s="39"/>
      <c r="E262" s="48"/>
      <c r="F262" s="49"/>
      <c r="G262" s="49"/>
      <c r="I262" s="1"/>
      <c r="J262" s="14"/>
      <c r="K262" s="14"/>
      <c r="M262" s="35"/>
    </row>
    <row r="263">
      <c r="A263" s="33"/>
      <c r="B263" s="33"/>
      <c r="C263" s="39"/>
      <c r="D263" s="39"/>
      <c r="E263" s="48"/>
      <c r="F263" s="49"/>
      <c r="G263" s="49"/>
      <c r="I263" s="1"/>
      <c r="J263" s="14"/>
      <c r="K263" s="14"/>
      <c r="M263" s="35"/>
    </row>
    <row r="264">
      <c r="A264" s="33"/>
      <c r="B264" s="33"/>
      <c r="C264" s="39"/>
      <c r="D264" s="39"/>
      <c r="E264" s="48"/>
      <c r="F264" s="49"/>
      <c r="G264" s="49"/>
      <c r="I264" s="1"/>
      <c r="J264" s="14"/>
      <c r="K264" s="14"/>
      <c r="M264" s="35"/>
    </row>
    <row r="265">
      <c r="A265" s="33"/>
      <c r="B265" s="33"/>
      <c r="C265" s="39"/>
      <c r="D265" s="39"/>
      <c r="E265" s="48"/>
      <c r="F265" s="49"/>
      <c r="G265" s="49"/>
      <c r="I265" s="1"/>
      <c r="J265" s="14"/>
      <c r="K265" s="14"/>
      <c r="M265" s="35"/>
    </row>
    <row r="266">
      <c r="A266" s="33"/>
      <c r="B266" s="33"/>
      <c r="C266" s="39"/>
      <c r="D266" s="39"/>
      <c r="E266" s="48"/>
      <c r="F266" s="49"/>
      <c r="G266" s="49"/>
      <c r="I266" s="1"/>
      <c r="J266" s="14"/>
      <c r="K266" s="14"/>
      <c r="M266" s="35"/>
    </row>
    <row r="267">
      <c r="A267" s="33"/>
      <c r="B267" s="33"/>
      <c r="C267" s="39"/>
      <c r="D267" s="39"/>
      <c r="E267" s="48"/>
      <c r="F267" s="49"/>
      <c r="G267" s="49"/>
      <c r="I267" s="1"/>
      <c r="J267" s="14"/>
      <c r="K267" s="14"/>
      <c r="M267" s="35"/>
    </row>
    <row r="268">
      <c r="A268" s="33"/>
      <c r="B268" s="33"/>
      <c r="C268" s="39"/>
      <c r="D268" s="39"/>
      <c r="E268" s="48"/>
      <c r="F268" s="49"/>
      <c r="G268" s="49"/>
      <c r="I268" s="1"/>
      <c r="J268" s="14"/>
      <c r="K268" s="14"/>
      <c r="M268" s="35"/>
    </row>
    <row r="269">
      <c r="A269" s="33"/>
      <c r="B269" s="33"/>
      <c r="C269" s="39"/>
      <c r="D269" s="39"/>
      <c r="E269" s="48"/>
      <c r="F269" s="49"/>
      <c r="G269" s="49"/>
      <c r="I269" s="1"/>
      <c r="J269" s="14"/>
      <c r="K269" s="14"/>
      <c r="M269" s="35"/>
    </row>
    <row r="270">
      <c r="A270" s="33"/>
      <c r="B270" s="33"/>
      <c r="C270" s="39"/>
      <c r="D270" s="39"/>
      <c r="E270" s="48"/>
      <c r="F270" s="49"/>
      <c r="G270" s="49"/>
      <c r="I270" s="1"/>
      <c r="J270" s="14"/>
      <c r="K270" s="14"/>
      <c r="M270" s="35"/>
    </row>
    <row r="271">
      <c r="A271" s="33"/>
      <c r="B271" s="33"/>
      <c r="C271" s="39"/>
      <c r="D271" s="39"/>
      <c r="E271" s="48"/>
      <c r="F271" s="49"/>
      <c r="G271" s="49"/>
      <c r="I271" s="1"/>
      <c r="J271" s="14"/>
      <c r="K271" s="14"/>
      <c r="M271" s="35"/>
    </row>
    <row r="272">
      <c r="A272" s="33"/>
      <c r="B272" s="33"/>
      <c r="C272" s="39"/>
      <c r="D272" s="39"/>
      <c r="E272" s="48"/>
      <c r="F272" s="49"/>
      <c r="G272" s="49"/>
      <c r="I272" s="1"/>
      <c r="J272" s="14"/>
      <c r="K272" s="14"/>
      <c r="M272" s="35"/>
    </row>
    <row r="273">
      <c r="A273" s="33"/>
      <c r="B273" s="33"/>
      <c r="C273" s="39"/>
      <c r="D273" s="39"/>
      <c r="E273" s="48"/>
      <c r="F273" s="49"/>
      <c r="G273" s="49"/>
      <c r="I273" s="1"/>
      <c r="J273" s="14"/>
      <c r="K273" s="14"/>
      <c r="M273" s="35"/>
    </row>
    <row r="274">
      <c r="A274" s="33"/>
      <c r="B274" s="33"/>
      <c r="C274" s="39"/>
      <c r="D274" s="39"/>
      <c r="E274" s="48"/>
      <c r="F274" s="49"/>
      <c r="G274" s="49"/>
      <c r="I274" s="1"/>
      <c r="J274" s="14"/>
      <c r="K274" s="14"/>
      <c r="M274" s="35"/>
    </row>
    <row r="275">
      <c r="A275" s="33"/>
      <c r="B275" s="33"/>
      <c r="C275" s="39"/>
      <c r="D275" s="39"/>
      <c r="E275" s="48"/>
      <c r="F275" s="49"/>
      <c r="G275" s="49"/>
      <c r="I275" s="1"/>
      <c r="J275" s="14"/>
      <c r="K275" s="14"/>
      <c r="M275" s="35"/>
    </row>
    <row r="276">
      <c r="A276" s="33"/>
      <c r="B276" s="33"/>
      <c r="C276" s="39"/>
      <c r="D276" s="39"/>
      <c r="E276" s="48"/>
      <c r="F276" s="49"/>
      <c r="G276" s="49"/>
      <c r="I276" s="1"/>
      <c r="J276" s="14"/>
      <c r="K276" s="14"/>
      <c r="M276" s="35"/>
    </row>
    <row r="277">
      <c r="A277" s="33"/>
      <c r="B277" s="33"/>
      <c r="C277" s="39"/>
      <c r="D277" s="39"/>
      <c r="E277" s="48"/>
      <c r="F277" s="49"/>
      <c r="G277" s="49"/>
      <c r="I277" s="1"/>
      <c r="J277" s="14"/>
      <c r="K277" s="14"/>
      <c r="M277" s="35"/>
    </row>
    <row r="278">
      <c r="A278" s="33"/>
      <c r="B278" s="33"/>
      <c r="C278" s="39"/>
      <c r="D278" s="39"/>
      <c r="E278" s="48"/>
      <c r="F278" s="49"/>
      <c r="G278" s="49"/>
      <c r="I278" s="1"/>
      <c r="J278" s="14"/>
      <c r="K278" s="14"/>
      <c r="M278" s="35"/>
    </row>
    <row r="279">
      <c r="A279" s="33"/>
      <c r="B279" s="33"/>
      <c r="C279" s="39"/>
      <c r="D279" s="39"/>
      <c r="E279" s="48"/>
      <c r="F279" s="49"/>
      <c r="G279" s="49"/>
      <c r="I279" s="1"/>
      <c r="J279" s="14"/>
      <c r="K279" s="14"/>
      <c r="M279" s="35"/>
    </row>
    <row r="280">
      <c r="A280" s="33"/>
      <c r="B280" s="33"/>
      <c r="C280" s="39"/>
      <c r="D280" s="39"/>
      <c r="E280" s="48"/>
      <c r="F280" s="49"/>
      <c r="G280" s="49"/>
      <c r="I280" s="1"/>
      <c r="J280" s="14"/>
      <c r="K280" s="14"/>
      <c r="M280" s="35"/>
    </row>
    <row r="281">
      <c r="A281" s="33"/>
      <c r="B281" s="33"/>
      <c r="C281" s="39"/>
      <c r="D281" s="39"/>
      <c r="E281" s="48"/>
      <c r="F281" s="49"/>
      <c r="G281" s="49"/>
      <c r="I281" s="1"/>
      <c r="J281" s="14"/>
      <c r="K281" s="14"/>
      <c r="M281" s="35"/>
    </row>
    <row r="282">
      <c r="A282" s="33"/>
      <c r="B282" s="33"/>
      <c r="C282" s="39"/>
      <c r="D282" s="39"/>
      <c r="E282" s="48"/>
      <c r="F282" s="49"/>
      <c r="G282" s="49"/>
      <c r="I282" s="1"/>
      <c r="J282" s="14"/>
      <c r="K282" s="14"/>
      <c r="M282" s="35"/>
    </row>
    <row r="283">
      <c r="A283" s="33"/>
      <c r="B283" s="33"/>
      <c r="C283" s="39"/>
      <c r="D283" s="39"/>
      <c r="E283" s="48"/>
      <c r="F283" s="49"/>
      <c r="G283" s="49"/>
      <c r="I283" s="1"/>
      <c r="J283" s="14"/>
      <c r="K283" s="14"/>
      <c r="M283" s="35"/>
    </row>
    <row r="284">
      <c r="A284" s="33"/>
      <c r="B284" s="33"/>
      <c r="C284" s="39"/>
      <c r="D284" s="39"/>
      <c r="E284" s="48"/>
      <c r="F284" s="49"/>
      <c r="G284" s="49"/>
      <c r="I284" s="1"/>
      <c r="J284" s="14"/>
      <c r="K284" s="14"/>
      <c r="M284" s="35"/>
    </row>
    <row r="285">
      <c r="A285" s="33"/>
      <c r="B285" s="33"/>
      <c r="C285" s="39"/>
      <c r="D285" s="39"/>
      <c r="E285" s="48"/>
      <c r="F285" s="49"/>
      <c r="G285" s="49"/>
      <c r="I285" s="1"/>
      <c r="J285" s="14"/>
      <c r="K285" s="14"/>
      <c r="M285" s="35"/>
    </row>
    <row r="286">
      <c r="A286" s="33"/>
      <c r="B286" s="33"/>
      <c r="C286" s="39"/>
      <c r="D286" s="39"/>
      <c r="E286" s="48"/>
      <c r="F286" s="49"/>
      <c r="G286" s="49"/>
      <c r="I286" s="1"/>
      <c r="J286" s="14"/>
      <c r="K286" s="14"/>
      <c r="M286" s="35"/>
    </row>
    <row r="287">
      <c r="A287" s="33"/>
      <c r="B287" s="33"/>
      <c r="C287" s="39"/>
      <c r="D287" s="39"/>
      <c r="E287" s="48"/>
      <c r="F287" s="49"/>
      <c r="G287" s="49"/>
      <c r="I287" s="1"/>
      <c r="J287" s="14"/>
      <c r="K287" s="14"/>
      <c r="M287" s="35"/>
    </row>
    <row r="288">
      <c r="A288" s="33"/>
      <c r="B288" s="33"/>
      <c r="C288" s="39"/>
      <c r="D288" s="39"/>
      <c r="E288" s="48"/>
      <c r="F288" s="49"/>
      <c r="G288" s="49"/>
      <c r="I288" s="1"/>
      <c r="J288" s="14"/>
      <c r="K288" s="14"/>
      <c r="M288" s="35"/>
    </row>
    <row r="289">
      <c r="A289" s="33"/>
      <c r="B289" s="33"/>
      <c r="C289" s="39"/>
      <c r="D289" s="39"/>
      <c r="E289" s="48"/>
      <c r="F289" s="49"/>
      <c r="G289" s="49"/>
      <c r="I289" s="1"/>
      <c r="J289" s="14"/>
      <c r="K289" s="14"/>
      <c r="M289" s="35"/>
    </row>
    <row r="290">
      <c r="A290" s="33"/>
      <c r="B290" s="33"/>
      <c r="C290" s="39"/>
      <c r="D290" s="39"/>
      <c r="E290" s="48"/>
      <c r="F290" s="49"/>
      <c r="G290" s="49"/>
      <c r="I290" s="1"/>
      <c r="J290" s="14"/>
      <c r="K290" s="14"/>
      <c r="M290" s="35"/>
    </row>
    <row r="291">
      <c r="A291" s="33"/>
      <c r="B291" s="33"/>
      <c r="C291" s="39"/>
      <c r="D291" s="39"/>
      <c r="E291" s="48"/>
      <c r="F291" s="49"/>
      <c r="G291" s="49"/>
      <c r="I291" s="1"/>
      <c r="J291" s="14"/>
      <c r="K291" s="14"/>
      <c r="M291" s="35"/>
    </row>
    <row r="292">
      <c r="A292" s="33"/>
      <c r="B292" s="33"/>
      <c r="C292" s="39"/>
      <c r="D292" s="39"/>
      <c r="E292" s="48"/>
      <c r="F292" s="49"/>
      <c r="G292" s="49"/>
      <c r="I292" s="1"/>
      <c r="J292" s="14"/>
      <c r="K292" s="14"/>
      <c r="M292" s="35"/>
    </row>
    <row r="293">
      <c r="A293" s="33"/>
      <c r="B293" s="33"/>
      <c r="C293" s="39"/>
      <c r="D293" s="39"/>
      <c r="E293" s="48"/>
      <c r="F293" s="49"/>
      <c r="G293" s="49"/>
      <c r="I293" s="1"/>
      <c r="J293" s="14"/>
      <c r="K293" s="14"/>
      <c r="M293" s="35"/>
    </row>
    <row r="294">
      <c r="A294" s="33"/>
      <c r="B294" s="33"/>
      <c r="C294" s="39"/>
      <c r="D294" s="39"/>
      <c r="E294" s="48"/>
      <c r="F294" s="49"/>
      <c r="G294" s="49"/>
      <c r="I294" s="1"/>
      <c r="J294" s="14"/>
      <c r="K294" s="14"/>
      <c r="M294" s="35"/>
    </row>
    <row r="295">
      <c r="A295" s="33"/>
      <c r="B295" s="33"/>
      <c r="C295" s="39"/>
      <c r="D295" s="39"/>
      <c r="E295" s="48"/>
      <c r="F295" s="49"/>
      <c r="G295" s="49"/>
      <c r="I295" s="1"/>
      <c r="J295" s="14"/>
      <c r="K295" s="14"/>
      <c r="M295" s="35"/>
    </row>
    <row r="296">
      <c r="A296" s="33"/>
      <c r="B296" s="33"/>
      <c r="C296" s="39"/>
      <c r="D296" s="39"/>
      <c r="E296" s="48"/>
      <c r="F296" s="49"/>
      <c r="G296" s="49"/>
      <c r="I296" s="1"/>
      <c r="J296" s="14"/>
      <c r="K296" s="14"/>
      <c r="M296" s="35"/>
    </row>
    <row r="297">
      <c r="A297" s="33"/>
      <c r="B297" s="33"/>
      <c r="C297" s="39"/>
      <c r="D297" s="39"/>
      <c r="E297" s="48"/>
      <c r="F297" s="49"/>
      <c r="G297" s="49"/>
      <c r="I297" s="1"/>
      <c r="J297" s="14"/>
      <c r="K297" s="14"/>
      <c r="M297" s="35"/>
    </row>
    <row r="298">
      <c r="A298" s="33"/>
      <c r="B298" s="33"/>
      <c r="C298" s="39"/>
      <c r="D298" s="39"/>
      <c r="E298" s="48"/>
      <c r="F298" s="49"/>
      <c r="G298" s="49"/>
      <c r="I298" s="1"/>
      <c r="J298" s="14"/>
      <c r="K298" s="14"/>
      <c r="M298" s="35"/>
    </row>
    <row r="299">
      <c r="A299" s="33"/>
      <c r="B299" s="33"/>
      <c r="C299" s="39"/>
      <c r="D299" s="39"/>
      <c r="E299" s="48"/>
      <c r="F299" s="49"/>
      <c r="G299" s="49"/>
      <c r="I299" s="1"/>
      <c r="J299" s="14"/>
      <c r="K299" s="14"/>
      <c r="M299" s="35"/>
    </row>
    <row r="300">
      <c r="A300" s="33"/>
      <c r="B300" s="33"/>
      <c r="C300" s="39"/>
      <c r="D300" s="39"/>
      <c r="E300" s="48"/>
      <c r="F300" s="49"/>
      <c r="G300" s="49"/>
      <c r="I300" s="1"/>
      <c r="J300" s="14"/>
      <c r="K300" s="14"/>
      <c r="M300" s="35"/>
    </row>
    <row r="301">
      <c r="A301" s="33"/>
      <c r="B301" s="33"/>
      <c r="C301" s="39"/>
      <c r="D301" s="39"/>
      <c r="E301" s="48"/>
      <c r="F301" s="49"/>
      <c r="G301" s="49"/>
      <c r="I301" s="1"/>
      <c r="J301" s="14"/>
      <c r="K301" s="14"/>
      <c r="M301" s="35"/>
    </row>
    <row r="302">
      <c r="A302" s="33"/>
      <c r="B302" s="33"/>
      <c r="C302" s="39"/>
      <c r="D302" s="39"/>
      <c r="E302" s="48"/>
      <c r="F302" s="49"/>
      <c r="G302" s="49"/>
      <c r="I302" s="1"/>
      <c r="J302" s="14"/>
      <c r="K302" s="14"/>
      <c r="M302" s="35"/>
    </row>
    <row r="303">
      <c r="A303" s="33"/>
      <c r="B303" s="33"/>
      <c r="C303" s="39"/>
      <c r="D303" s="39"/>
      <c r="E303" s="48"/>
      <c r="F303" s="49"/>
      <c r="G303" s="49"/>
      <c r="I303" s="1"/>
      <c r="J303" s="14"/>
      <c r="K303" s="14"/>
      <c r="M303" s="35"/>
    </row>
    <row r="304">
      <c r="A304" s="33"/>
      <c r="B304" s="33"/>
      <c r="C304" s="39"/>
      <c r="D304" s="39"/>
      <c r="E304" s="48"/>
      <c r="F304" s="49"/>
      <c r="G304" s="49"/>
      <c r="I304" s="1"/>
      <c r="J304" s="14"/>
      <c r="K304" s="14"/>
      <c r="M304" s="35"/>
    </row>
    <row r="305">
      <c r="A305" s="33"/>
      <c r="B305" s="33"/>
      <c r="C305" s="39"/>
      <c r="D305" s="39"/>
      <c r="E305" s="48"/>
      <c r="F305" s="49"/>
      <c r="G305" s="49"/>
      <c r="I305" s="1"/>
      <c r="J305" s="14"/>
      <c r="K305" s="14"/>
      <c r="M305" s="35"/>
    </row>
    <row r="306">
      <c r="A306" s="33"/>
      <c r="B306" s="33"/>
      <c r="C306" s="39"/>
      <c r="D306" s="39"/>
      <c r="E306" s="48"/>
      <c r="F306" s="49"/>
      <c r="G306" s="49"/>
      <c r="I306" s="1"/>
      <c r="J306" s="14"/>
      <c r="K306" s="14"/>
      <c r="M306" s="35"/>
    </row>
    <row r="307">
      <c r="A307" s="33"/>
      <c r="B307" s="33"/>
      <c r="C307" s="39"/>
      <c r="D307" s="39"/>
      <c r="E307" s="48"/>
      <c r="F307" s="49"/>
      <c r="G307" s="49"/>
      <c r="I307" s="1"/>
      <c r="J307" s="14"/>
      <c r="K307" s="14"/>
      <c r="M307" s="35"/>
    </row>
    <row r="308">
      <c r="A308" s="33"/>
      <c r="B308" s="33"/>
      <c r="C308" s="39"/>
      <c r="D308" s="39"/>
      <c r="E308" s="48"/>
      <c r="F308" s="49"/>
      <c r="G308" s="49"/>
      <c r="I308" s="1"/>
      <c r="J308" s="14"/>
      <c r="K308" s="14"/>
      <c r="M308" s="35"/>
    </row>
    <row r="309">
      <c r="A309" s="33"/>
      <c r="B309" s="33"/>
      <c r="C309" s="39"/>
      <c r="D309" s="39"/>
      <c r="E309" s="48"/>
      <c r="F309" s="49"/>
      <c r="G309" s="49"/>
      <c r="I309" s="1"/>
      <c r="J309" s="14"/>
      <c r="K309" s="14"/>
      <c r="M309" s="35"/>
    </row>
    <row r="310">
      <c r="A310" s="33"/>
      <c r="B310" s="33"/>
      <c r="C310" s="39"/>
      <c r="D310" s="39"/>
      <c r="E310" s="48"/>
      <c r="F310" s="49"/>
      <c r="G310" s="49"/>
      <c r="I310" s="1"/>
      <c r="J310" s="14"/>
      <c r="K310" s="14"/>
      <c r="M310" s="35"/>
    </row>
    <row r="311">
      <c r="A311" s="33"/>
      <c r="B311" s="33"/>
      <c r="C311" s="39"/>
      <c r="D311" s="39"/>
      <c r="E311" s="48"/>
      <c r="F311" s="49"/>
      <c r="G311" s="49"/>
      <c r="I311" s="1"/>
      <c r="J311" s="14"/>
      <c r="K311" s="14"/>
      <c r="M311" s="35"/>
    </row>
    <row r="312">
      <c r="A312" s="33"/>
      <c r="B312" s="33"/>
      <c r="C312" s="39"/>
      <c r="D312" s="39"/>
      <c r="E312" s="48"/>
      <c r="F312" s="49"/>
      <c r="G312" s="49"/>
      <c r="I312" s="1"/>
      <c r="J312" s="14"/>
      <c r="K312" s="14"/>
      <c r="M312" s="35"/>
    </row>
    <row r="313">
      <c r="A313" s="33"/>
      <c r="B313" s="33"/>
      <c r="C313" s="39"/>
      <c r="D313" s="39"/>
      <c r="E313" s="48"/>
      <c r="F313" s="49"/>
      <c r="G313" s="49"/>
      <c r="I313" s="1"/>
      <c r="J313" s="14"/>
      <c r="K313" s="14"/>
      <c r="M313" s="35"/>
    </row>
    <row r="314">
      <c r="A314" s="33"/>
      <c r="B314" s="33"/>
      <c r="C314" s="39"/>
      <c r="D314" s="39"/>
      <c r="E314" s="48"/>
      <c r="F314" s="49"/>
      <c r="G314" s="49"/>
      <c r="I314" s="1"/>
      <c r="J314" s="14"/>
      <c r="K314" s="14"/>
      <c r="M314" s="35"/>
    </row>
    <row r="315">
      <c r="A315" s="33"/>
      <c r="B315" s="33"/>
      <c r="C315" s="39"/>
      <c r="D315" s="39"/>
      <c r="E315" s="48"/>
      <c r="F315" s="49"/>
      <c r="G315" s="49"/>
      <c r="I315" s="1"/>
      <c r="J315" s="14"/>
      <c r="K315" s="14"/>
      <c r="M315" s="35"/>
    </row>
    <row r="316">
      <c r="A316" s="33"/>
      <c r="B316" s="33"/>
      <c r="C316" s="39"/>
      <c r="D316" s="39"/>
      <c r="E316" s="48"/>
      <c r="F316" s="49"/>
      <c r="G316" s="49"/>
      <c r="I316" s="1"/>
      <c r="J316" s="14"/>
      <c r="K316" s="14"/>
      <c r="M316" s="35"/>
    </row>
    <row r="317">
      <c r="A317" s="33"/>
      <c r="B317" s="33"/>
      <c r="C317" s="39"/>
      <c r="D317" s="39"/>
      <c r="E317" s="48"/>
      <c r="F317" s="49"/>
      <c r="G317" s="49"/>
      <c r="I317" s="1"/>
      <c r="J317" s="14"/>
      <c r="K317" s="14"/>
      <c r="M317" s="35"/>
    </row>
    <row r="318">
      <c r="A318" s="33"/>
      <c r="B318" s="33"/>
      <c r="C318" s="39"/>
      <c r="D318" s="39"/>
      <c r="E318" s="48"/>
      <c r="F318" s="49"/>
      <c r="G318" s="49"/>
      <c r="I318" s="1"/>
      <c r="J318" s="14"/>
      <c r="K318" s="14"/>
      <c r="M318" s="35"/>
    </row>
    <row r="319">
      <c r="A319" s="33"/>
      <c r="B319" s="33"/>
      <c r="C319" s="39"/>
      <c r="D319" s="39"/>
      <c r="E319" s="48"/>
      <c r="F319" s="49"/>
      <c r="G319" s="49"/>
      <c r="I319" s="1"/>
      <c r="J319" s="14"/>
      <c r="K319" s="14"/>
      <c r="M319" s="35"/>
    </row>
    <row r="320">
      <c r="A320" s="33"/>
      <c r="B320" s="33"/>
      <c r="C320" s="39"/>
      <c r="D320" s="39"/>
      <c r="E320" s="48"/>
      <c r="F320" s="49"/>
      <c r="G320" s="49"/>
      <c r="I320" s="1"/>
      <c r="J320" s="14"/>
      <c r="K320" s="14"/>
      <c r="M320" s="35"/>
    </row>
    <row r="321">
      <c r="A321" s="33"/>
      <c r="B321" s="33"/>
      <c r="C321" s="39"/>
      <c r="D321" s="39"/>
      <c r="E321" s="48"/>
      <c r="F321" s="49"/>
      <c r="G321" s="49"/>
      <c r="I321" s="1"/>
      <c r="J321" s="14"/>
      <c r="K321" s="14"/>
      <c r="M321" s="35"/>
    </row>
    <row r="322">
      <c r="A322" s="33"/>
      <c r="B322" s="33"/>
      <c r="C322" s="39"/>
      <c r="D322" s="39"/>
      <c r="E322" s="48"/>
      <c r="F322" s="49"/>
      <c r="G322" s="49"/>
      <c r="I322" s="1"/>
      <c r="J322" s="14"/>
      <c r="K322" s="14"/>
      <c r="M322" s="35"/>
    </row>
    <row r="323">
      <c r="A323" s="33"/>
      <c r="B323" s="33"/>
      <c r="C323" s="39"/>
      <c r="D323" s="39"/>
      <c r="E323" s="48"/>
      <c r="F323" s="49"/>
      <c r="G323" s="49"/>
      <c r="I323" s="1"/>
      <c r="J323" s="14"/>
      <c r="K323" s="14"/>
      <c r="M323" s="35"/>
    </row>
    <row r="324">
      <c r="A324" s="33"/>
      <c r="B324" s="33"/>
      <c r="C324" s="39"/>
      <c r="D324" s="39"/>
      <c r="E324" s="48"/>
      <c r="F324" s="49"/>
      <c r="G324" s="49"/>
      <c r="I324" s="1"/>
      <c r="J324" s="14"/>
      <c r="K324" s="14"/>
      <c r="M324" s="35"/>
    </row>
    <row r="325">
      <c r="A325" s="33"/>
      <c r="B325" s="33"/>
      <c r="C325" s="39"/>
      <c r="D325" s="39"/>
      <c r="E325" s="48"/>
      <c r="F325" s="49"/>
      <c r="G325" s="49"/>
      <c r="I325" s="1"/>
      <c r="J325" s="14"/>
      <c r="K325" s="14"/>
      <c r="M325" s="35"/>
    </row>
    <row r="326">
      <c r="A326" s="33"/>
      <c r="B326" s="33"/>
      <c r="C326" s="39"/>
      <c r="D326" s="39"/>
      <c r="E326" s="48"/>
      <c r="F326" s="49"/>
      <c r="G326" s="49"/>
      <c r="I326" s="1"/>
      <c r="J326" s="14"/>
      <c r="K326" s="14"/>
      <c r="M326" s="35"/>
    </row>
    <row r="327">
      <c r="A327" s="33"/>
      <c r="B327" s="33"/>
      <c r="C327" s="39"/>
      <c r="D327" s="39"/>
      <c r="E327" s="48"/>
      <c r="F327" s="49"/>
      <c r="G327" s="49"/>
      <c r="I327" s="1"/>
      <c r="J327" s="14"/>
      <c r="K327" s="14"/>
      <c r="M327" s="35"/>
    </row>
    <row r="328">
      <c r="A328" s="33"/>
      <c r="B328" s="33"/>
      <c r="C328" s="39"/>
      <c r="D328" s="39"/>
      <c r="E328" s="48"/>
      <c r="F328" s="49"/>
      <c r="G328" s="49"/>
      <c r="I328" s="1"/>
      <c r="J328" s="14"/>
      <c r="K328" s="14"/>
      <c r="M328" s="35"/>
    </row>
    <row r="329">
      <c r="A329" s="33"/>
      <c r="B329" s="33"/>
      <c r="C329" s="39"/>
      <c r="D329" s="39"/>
      <c r="E329" s="48"/>
      <c r="F329" s="49"/>
      <c r="G329" s="49"/>
      <c r="I329" s="1"/>
      <c r="J329" s="14"/>
      <c r="K329" s="14"/>
      <c r="M329" s="35"/>
    </row>
    <row r="330">
      <c r="A330" s="33"/>
      <c r="B330" s="33"/>
      <c r="C330" s="39"/>
      <c r="D330" s="39"/>
      <c r="E330" s="48"/>
      <c r="F330" s="49"/>
      <c r="G330" s="49"/>
      <c r="I330" s="1"/>
      <c r="J330" s="14"/>
      <c r="K330" s="14"/>
      <c r="M330" s="35"/>
    </row>
    <row r="331">
      <c r="A331" s="33"/>
      <c r="B331" s="33"/>
      <c r="C331" s="39"/>
      <c r="D331" s="39"/>
      <c r="E331" s="48"/>
      <c r="F331" s="49"/>
      <c r="G331" s="49"/>
      <c r="I331" s="1"/>
      <c r="J331" s="14"/>
      <c r="K331" s="14"/>
      <c r="M331" s="35"/>
    </row>
    <row r="332">
      <c r="A332" s="33"/>
      <c r="B332" s="33"/>
      <c r="C332" s="39"/>
      <c r="D332" s="39"/>
      <c r="E332" s="48"/>
      <c r="F332" s="49"/>
      <c r="G332" s="49"/>
      <c r="I332" s="1"/>
      <c r="J332" s="14"/>
      <c r="K332" s="14"/>
      <c r="M332" s="35"/>
    </row>
    <row r="333">
      <c r="A333" s="33"/>
      <c r="B333" s="33"/>
      <c r="C333" s="39"/>
      <c r="D333" s="39"/>
      <c r="E333" s="48"/>
      <c r="F333" s="49"/>
      <c r="G333" s="49"/>
      <c r="I333" s="1"/>
      <c r="J333" s="14"/>
      <c r="K333" s="14"/>
      <c r="M333" s="35"/>
    </row>
    <row r="334">
      <c r="A334" s="33"/>
      <c r="B334" s="33"/>
      <c r="C334" s="39"/>
      <c r="D334" s="39"/>
      <c r="E334" s="48"/>
      <c r="F334" s="49"/>
      <c r="G334" s="49"/>
      <c r="I334" s="1"/>
      <c r="J334" s="14"/>
      <c r="K334" s="14"/>
      <c r="M334" s="35"/>
    </row>
    <row r="335">
      <c r="A335" s="33"/>
      <c r="B335" s="33"/>
      <c r="C335" s="39"/>
      <c r="D335" s="39"/>
      <c r="E335" s="48"/>
      <c r="F335" s="49"/>
      <c r="G335" s="49"/>
      <c r="I335" s="1"/>
      <c r="J335" s="14"/>
      <c r="K335" s="14"/>
      <c r="M335" s="35"/>
    </row>
    <row r="336">
      <c r="A336" s="33"/>
      <c r="B336" s="33"/>
      <c r="C336" s="39"/>
      <c r="D336" s="39"/>
      <c r="E336" s="48"/>
      <c r="F336" s="49"/>
      <c r="G336" s="49"/>
      <c r="I336" s="1"/>
      <c r="J336" s="14"/>
      <c r="K336" s="14"/>
      <c r="M336" s="35"/>
    </row>
    <row r="337">
      <c r="A337" s="33"/>
      <c r="B337" s="33"/>
      <c r="C337" s="39"/>
      <c r="D337" s="39"/>
      <c r="E337" s="48"/>
      <c r="F337" s="49"/>
      <c r="G337" s="49"/>
      <c r="I337" s="1"/>
      <c r="J337" s="14"/>
      <c r="K337" s="14"/>
      <c r="M337" s="35"/>
    </row>
    <row r="338">
      <c r="A338" s="33"/>
      <c r="B338" s="33"/>
      <c r="C338" s="39"/>
      <c r="D338" s="39"/>
      <c r="E338" s="48"/>
      <c r="F338" s="49"/>
      <c r="G338" s="49"/>
      <c r="I338" s="1"/>
      <c r="J338" s="14"/>
      <c r="K338" s="14"/>
      <c r="M338" s="35"/>
    </row>
    <row r="339">
      <c r="A339" s="33"/>
      <c r="B339" s="33"/>
      <c r="C339" s="39"/>
      <c r="D339" s="39"/>
      <c r="E339" s="48"/>
      <c r="F339" s="49"/>
      <c r="G339" s="49"/>
      <c r="I339" s="1"/>
      <c r="J339" s="14"/>
      <c r="K339" s="14"/>
      <c r="M339" s="35"/>
    </row>
    <row r="340">
      <c r="A340" s="33"/>
      <c r="B340" s="33"/>
      <c r="C340" s="39"/>
      <c r="D340" s="39"/>
      <c r="E340" s="48"/>
      <c r="F340" s="49"/>
      <c r="G340" s="49"/>
      <c r="I340" s="1"/>
      <c r="J340" s="14"/>
      <c r="K340" s="14"/>
      <c r="M340" s="35"/>
    </row>
    <row r="341">
      <c r="A341" s="33"/>
      <c r="B341" s="33"/>
      <c r="C341" s="39"/>
      <c r="D341" s="39"/>
      <c r="E341" s="48"/>
      <c r="F341" s="49"/>
      <c r="G341" s="49"/>
      <c r="I341" s="1"/>
      <c r="J341" s="14"/>
      <c r="K341" s="14"/>
      <c r="M341" s="35"/>
    </row>
    <row r="342">
      <c r="A342" s="33"/>
      <c r="B342" s="33"/>
      <c r="C342" s="39"/>
      <c r="D342" s="39"/>
      <c r="E342" s="48"/>
      <c r="F342" s="49"/>
      <c r="G342" s="49"/>
      <c r="I342" s="1"/>
      <c r="J342" s="14"/>
      <c r="K342" s="14"/>
      <c r="M342" s="35"/>
    </row>
    <row r="343">
      <c r="A343" s="33"/>
      <c r="B343" s="33"/>
      <c r="C343" s="39"/>
      <c r="D343" s="39"/>
      <c r="E343" s="48"/>
      <c r="F343" s="49"/>
      <c r="G343" s="49"/>
      <c r="I343" s="1"/>
      <c r="J343" s="14"/>
      <c r="K343" s="14"/>
      <c r="M343" s="35"/>
    </row>
    <row r="344">
      <c r="A344" s="33"/>
      <c r="B344" s="33"/>
      <c r="C344" s="39"/>
      <c r="D344" s="39"/>
      <c r="E344" s="48"/>
      <c r="F344" s="49"/>
      <c r="G344" s="49"/>
      <c r="I344" s="1"/>
      <c r="J344" s="14"/>
      <c r="K344" s="14"/>
      <c r="M344" s="35"/>
    </row>
    <row r="345">
      <c r="A345" s="33"/>
      <c r="B345" s="33"/>
      <c r="C345" s="39"/>
      <c r="D345" s="39"/>
      <c r="E345" s="48"/>
      <c r="F345" s="49"/>
      <c r="G345" s="49"/>
      <c r="I345" s="1"/>
      <c r="J345" s="14"/>
      <c r="K345" s="14"/>
      <c r="M345" s="35"/>
    </row>
    <row r="346">
      <c r="A346" s="33"/>
      <c r="B346" s="33"/>
      <c r="C346" s="39"/>
      <c r="D346" s="39"/>
      <c r="E346" s="48"/>
      <c r="F346" s="49"/>
      <c r="G346" s="49"/>
      <c r="I346" s="1"/>
      <c r="J346" s="14"/>
      <c r="K346" s="14"/>
      <c r="M346" s="35"/>
    </row>
    <row r="347">
      <c r="A347" s="33"/>
      <c r="B347" s="33"/>
      <c r="C347" s="39"/>
      <c r="D347" s="39"/>
      <c r="E347" s="48"/>
      <c r="F347" s="49"/>
      <c r="G347" s="49"/>
      <c r="I347" s="1"/>
      <c r="J347" s="14"/>
      <c r="K347" s="14"/>
      <c r="M347" s="35"/>
    </row>
    <row r="348">
      <c r="A348" s="33"/>
      <c r="B348" s="33"/>
      <c r="C348" s="39"/>
      <c r="D348" s="39"/>
      <c r="E348" s="48"/>
      <c r="F348" s="49"/>
      <c r="G348" s="49"/>
      <c r="I348" s="1"/>
      <c r="J348" s="14"/>
      <c r="K348" s="14"/>
      <c r="M348" s="35"/>
    </row>
    <row r="349">
      <c r="A349" s="33"/>
      <c r="B349" s="33"/>
      <c r="C349" s="39"/>
      <c r="D349" s="39"/>
      <c r="E349" s="48"/>
      <c r="F349" s="49"/>
      <c r="G349" s="49"/>
      <c r="I349" s="1"/>
      <c r="J349" s="14"/>
      <c r="K349" s="14"/>
      <c r="M349" s="35"/>
    </row>
    <row r="350">
      <c r="A350" s="33"/>
      <c r="B350" s="33"/>
      <c r="C350" s="39"/>
      <c r="D350" s="39"/>
      <c r="E350" s="48"/>
      <c r="F350" s="49"/>
      <c r="G350" s="49"/>
      <c r="I350" s="1"/>
      <c r="J350" s="14"/>
      <c r="K350" s="14"/>
      <c r="M350" s="35"/>
    </row>
    <row r="351">
      <c r="A351" s="33"/>
      <c r="B351" s="33"/>
      <c r="C351" s="39"/>
      <c r="D351" s="39"/>
      <c r="E351" s="48"/>
      <c r="F351" s="49"/>
      <c r="G351" s="49"/>
      <c r="I351" s="1"/>
      <c r="J351" s="14"/>
      <c r="K351" s="14"/>
      <c r="M351" s="35"/>
    </row>
    <row r="352">
      <c r="A352" s="33"/>
      <c r="B352" s="33"/>
      <c r="C352" s="39"/>
      <c r="D352" s="39"/>
      <c r="E352" s="48"/>
      <c r="F352" s="49"/>
      <c r="G352" s="49"/>
      <c r="I352" s="1"/>
      <c r="J352" s="14"/>
      <c r="K352" s="14"/>
      <c r="M352" s="35"/>
    </row>
    <row r="353">
      <c r="A353" s="33"/>
      <c r="B353" s="33"/>
      <c r="C353" s="39"/>
      <c r="D353" s="39"/>
      <c r="E353" s="48"/>
      <c r="F353" s="49"/>
      <c r="G353" s="49"/>
      <c r="I353" s="1"/>
      <c r="J353" s="14"/>
      <c r="K353" s="14"/>
      <c r="M353" s="35"/>
    </row>
    <row r="354">
      <c r="A354" s="33"/>
      <c r="B354" s="33"/>
      <c r="C354" s="39"/>
      <c r="D354" s="39"/>
      <c r="E354" s="48"/>
      <c r="F354" s="49"/>
      <c r="G354" s="49"/>
      <c r="I354" s="1"/>
      <c r="J354" s="14"/>
      <c r="K354" s="14"/>
      <c r="M354" s="35"/>
    </row>
    <row r="355">
      <c r="A355" s="33"/>
      <c r="B355" s="33"/>
      <c r="C355" s="39"/>
      <c r="D355" s="39"/>
      <c r="E355" s="48"/>
      <c r="F355" s="49"/>
      <c r="G355" s="49"/>
      <c r="I355" s="1"/>
      <c r="J355" s="14"/>
      <c r="K355" s="14"/>
      <c r="M355" s="35"/>
    </row>
    <row r="356">
      <c r="A356" s="33"/>
      <c r="B356" s="33"/>
      <c r="C356" s="39"/>
      <c r="D356" s="39"/>
      <c r="E356" s="48"/>
      <c r="F356" s="49"/>
      <c r="G356" s="49"/>
      <c r="I356" s="1"/>
      <c r="J356" s="14"/>
      <c r="K356" s="14"/>
      <c r="M356" s="35"/>
    </row>
    <row r="357">
      <c r="A357" s="33"/>
      <c r="B357" s="33"/>
      <c r="C357" s="39"/>
      <c r="D357" s="39"/>
      <c r="E357" s="48"/>
      <c r="F357" s="49"/>
      <c r="G357" s="49"/>
      <c r="I357" s="1"/>
      <c r="J357" s="14"/>
      <c r="K357" s="14"/>
      <c r="M357" s="35"/>
    </row>
    <row r="358">
      <c r="A358" s="33"/>
      <c r="B358" s="33"/>
      <c r="C358" s="39"/>
      <c r="D358" s="39"/>
      <c r="E358" s="48"/>
      <c r="F358" s="49"/>
      <c r="G358" s="49"/>
      <c r="I358" s="1"/>
      <c r="J358" s="14"/>
      <c r="K358" s="14"/>
      <c r="M358" s="35"/>
    </row>
    <row r="359">
      <c r="A359" s="33"/>
      <c r="B359" s="33"/>
      <c r="C359" s="39"/>
      <c r="D359" s="39"/>
      <c r="E359" s="48"/>
      <c r="F359" s="49"/>
      <c r="G359" s="49"/>
      <c r="I359" s="1"/>
      <c r="J359" s="14"/>
      <c r="K359" s="14"/>
      <c r="M359" s="35"/>
    </row>
    <row r="360">
      <c r="A360" s="33"/>
      <c r="B360" s="33"/>
      <c r="C360" s="39"/>
      <c r="D360" s="39"/>
      <c r="E360" s="48"/>
      <c r="F360" s="49"/>
      <c r="G360" s="49"/>
      <c r="I360" s="1"/>
      <c r="J360" s="14"/>
      <c r="K360" s="14"/>
      <c r="M360" s="35"/>
    </row>
    <row r="361">
      <c r="A361" s="33"/>
      <c r="B361" s="33"/>
      <c r="C361" s="39"/>
      <c r="D361" s="39"/>
      <c r="E361" s="48"/>
      <c r="F361" s="49"/>
      <c r="G361" s="49"/>
      <c r="I361" s="1"/>
      <c r="J361" s="14"/>
      <c r="K361" s="14"/>
      <c r="M361" s="35"/>
    </row>
    <row r="362">
      <c r="A362" s="33"/>
      <c r="B362" s="33"/>
      <c r="C362" s="39"/>
      <c r="D362" s="39"/>
      <c r="E362" s="48"/>
      <c r="F362" s="49"/>
      <c r="G362" s="49"/>
      <c r="I362" s="1"/>
      <c r="J362" s="14"/>
      <c r="K362" s="14"/>
      <c r="M362" s="35"/>
    </row>
    <row r="363">
      <c r="A363" s="33"/>
      <c r="B363" s="33"/>
      <c r="C363" s="39"/>
      <c r="D363" s="39"/>
      <c r="E363" s="48"/>
      <c r="F363" s="49"/>
      <c r="G363" s="49"/>
      <c r="I363" s="1"/>
      <c r="J363" s="14"/>
      <c r="K363" s="14"/>
      <c r="M363" s="35"/>
    </row>
    <row r="364">
      <c r="A364" s="33"/>
      <c r="B364" s="33"/>
      <c r="C364" s="39"/>
      <c r="D364" s="39"/>
      <c r="E364" s="48"/>
      <c r="F364" s="49"/>
      <c r="G364" s="49"/>
      <c r="I364" s="1"/>
      <c r="J364" s="14"/>
      <c r="K364" s="14"/>
      <c r="M364" s="35"/>
    </row>
    <row r="365">
      <c r="A365" s="33"/>
      <c r="B365" s="33"/>
      <c r="C365" s="39"/>
      <c r="D365" s="39"/>
      <c r="E365" s="48"/>
      <c r="F365" s="49"/>
      <c r="G365" s="49"/>
      <c r="I365" s="1"/>
      <c r="J365" s="14"/>
      <c r="K365" s="14"/>
      <c r="M365" s="35"/>
    </row>
    <row r="366">
      <c r="A366" s="33"/>
      <c r="B366" s="33"/>
      <c r="C366" s="39"/>
      <c r="D366" s="39"/>
      <c r="E366" s="48"/>
      <c r="F366" s="49"/>
      <c r="G366" s="49"/>
      <c r="I366" s="1"/>
      <c r="J366" s="14"/>
      <c r="K366" s="14"/>
      <c r="M366" s="35"/>
    </row>
    <row r="367">
      <c r="A367" s="33"/>
      <c r="B367" s="33"/>
      <c r="C367" s="39"/>
      <c r="D367" s="39"/>
      <c r="E367" s="48"/>
      <c r="F367" s="49"/>
      <c r="G367" s="49"/>
      <c r="I367" s="1"/>
      <c r="J367" s="14"/>
      <c r="K367" s="14"/>
      <c r="M367" s="35"/>
    </row>
    <row r="368">
      <c r="A368" s="33"/>
      <c r="B368" s="33"/>
      <c r="C368" s="39"/>
      <c r="D368" s="39"/>
      <c r="E368" s="48"/>
      <c r="F368" s="49"/>
      <c r="G368" s="49"/>
      <c r="I368" s="1"/>
      <c r="J368" s="14"/>
      <c r="K368" s="14"/>
      <c r="M368" s="35"/>
    </row>
    <row r="369">
      <c r="A369" s="33"/>
      <c r="B369" s="33"/>
      <c r="C369" s="39"/>
      <c r="D369" s="39"/>
      <c r="E369" s="48"/>
      <c r="F369" s="49"/>
      <c r="G369" s="49"/>
      <c r="I369" s="1"/>
      <c r="J369" s="14"/>
      <c r="K369" s="14"/>
      <c r="M369" s="35"/>
    </row>
    <row r="370">
      <c r="A370" s="33"/>
      <c r="B370" s="33"/>
      <c r="C370" s="39"/>
      <c r="D370" s="39"/>
      <c r="E370" s="48"/>
      <c r="F370" s="49"/>
      <c r="G370" s="49"/>
      <c r="I370" s="1"/>
      <c r="J370" s="14"/>
      <c r="K370" s="14"/>
      <c r="M370" s="35"/>
    </row>
    <row r="371">
      <c r="A371" s="33"/>
      <c r="B371" s="33"/>
      <c r="C371" s="39"/>
      <c r="D371" s="39"/>
      <c r="E371" s="48"/>
      <c r="F371" s="49"/>
      <c r="G371" s="49"/>
      <c r="I371" s="1"/>
      <c r="J371" s="14"/>
      <c r="K371" s="14"/>
      <c r="M371" s="35"/>
    </row>
    <row r="372">
      <c r="A372" s="33"/>
      <c r="B372" s="33"/>
      <c r="C372" s="39"/>
      <c r="D372" s="39"/>
      <c r="E372" s="48"/>
      <c r="F372" s="49"/>
      <c r="G372" s="49"/>
      <c r="I372" s="1"/>
      <c r="J372" s="14"/>
      <c r="K372" s="14"/>
      <c r="M372" s="35"/>
    </row>
    <row r="373">
      <c r="A373" s="33"/>
      <c r="B373" s="33"/>
      <c r="C373" s="39"/>
      <c r="D373" s="39"/>
      <c r="E373" s="48"/>
      <c r="F373" s="49"/>
      <c r="G373" s="49"/>
      <c r="I373" s="1"/>
      <c r="J373" s="14"/>
      <c r="K373" s="14"/>
      <c r="M373" s="35"/>
    </row>
    <row r="374">
      <c r="A374" s="33"/>
      <c r="B374" s="33"/>
      <c r="C374" s="39"/>
      <c r="D374" s="39"/>
      <c r="E374" s="48"/>
      <c r="F374" s="49"/>
      <c r="G374" s="49"/>
      <c r="I374" s="1"/>
      <c r="J374" s="14"/>
      <c r="K374" s="14"/>
      <c r="M374" s="35"/>
    </row>
    <row r="375">
      <c r="A375" s="33"/>
      <c r="B375" s="33"/>
      <c r="C375" s="39"/>
      <c r="D375" s="39"/>
      <c r="E375" s="48"/>
      <c r="F375" s="49"/>
      <c r="G375" s="49"/>
      <c r="I375" s="1"/>
      <c r="J375" s="14"/>
      <c r="K375" s="14"/>
      <c r="M375" s="35"/>
    </row>
    <row r="376">
      <c r="A376" s="33"/>
      <c r="B376" s="33"/>
      <c r="C376" s="39"/>
      <c r="D376" s="39"/>
      <c r="E376" s="48"/>
      <c r="F376" s="49"/>
      <c r="G376" s="49"/>
      <c r="I376" s="1"/>
      <c r="J376" s="14"/>
      <c r="K376" s="14"/>
      <c r="M376" s="35"/>
    </row>
    <row r="377">
      <c r="A377" s="33"/>
      <c r="B377" s="33"/>
      <c r="C377" s="39"/>
      <c r="D377" s="39"/>
      <c r="E377" s="48"/>
      <c r="F377" s="49"/>
      <c r="G377" s="49"/>
      <c r="I377" s="1"/>
      <c r="J377" s="14"/>
      <c r="K377" s="14"/>
      <c r="M377" s="35"/>
    </row>
    <row r="378">
      <c r="A378" s="33"/>
      <c r="B378" s="33"/>
      <c r="C378" s="39"/>
      <c r="D378" s="39"/>
      <c r="E378" s="48"/>
      <c r="F378" s="49"/>
      <c r="G378" s="49"/>
      <c r="I378" s="1"/>
      <c r="J378" s="14"/>
      <c r="K378" s="14"/>
      <c r="M378" s="35"/>
    </row>
    <row r="379">
      <c r="A379" s="33"/>
      <c r="B379" s="33"/>
      <c r="C379" s="39"/>
      <c r="D379" s="39"/>
      <c r="E379" s="48"/>
      <c r="F379" s="49"/>
      <c r="G379" s="49"/>
      <c r="I379" s="1"/>
      <c r="J379" s="14"/>
      <c r="K379" s="14"/>
      <c r="M379" s="35"/>
    </row>
    <row r="380">
      <c r="A380" s="33"/>
      <c r="B380" s="33"/>
      <c r="C380" s="39"/>
      <c r="D380" s="39"/>
      <c r="E380" s="48"/>
      <c r="F380" s="49"/>
      <c r="G380" s="49"/>
      <c r="I380" s="1"/>
      <c r="J380" s="14"/>
      <c r="K380" s="14"/>
      <c r="M380" s="35"/>
    </row>
    <row r="381">
      <c r="A381" s="33"/>
      <c r="B381" s="33"/>
      <c r="C381" s="39"/>
      <c r="D381" s="39"/>
      <c r="E381" s="48"/>
      <c r="F381" s="49"/>
      <c r="G381" s="49"/>
      <c r="I381" s="1"/>
      <c r="J381" s="14"/>
      <c r="K381" s="14"/>
      <c r="M381" s="35"/>
    </row>
    <row r="382">
      <c r="A382" s="33"/>
      <c r="B382" s="33"/>
      <c r="C382" s="39"/>
      <c r="D382" s="39"/>
      <c r="E382" s="48"/>
      <c r="F382" s="49"/>
      <c r="G382" s="49"/>
      <c r="I382" s="1"/>
      <c r="J382" s="14"/>
      <c r="K382" s="14"/>
      <c r="M382" s="35"/>
    </row>
    <row r="383">
      <c r="A383" s="33"/>
      <c r="B383" s="33"/>
      <c r="C383" s="39"/>
      <c r="D383" s="39"/>
      <c r="E383" s="48"/>
      <c r="F383" s="49"/>
      <c r="G383" s="49"/>
      <c r="I383" s="1"/>
      <c r="J383" s="14"/>
      <c r="K383" s="14"/>
      <c r="M383" s="35"/>
    </row>
    <row r="384">
      <c r="A384" s="33"/>
      <c r="B384" s="33"/>
      <c r="C384" s="39"/>
      <c r="D384" s="39"/>
      <c r="E384" s="48"/>
      <c r="F384" s="49"/>
      <c r="G384" s="49"/>
      <c r="I384" s="1"/>
      <c r="J384" s="14"/>
      <c r="K384" s="14"/>
      <c r="M384" s="35"/>
    </row>
    <row r="385">
      <c r="A385" s="33"/>
      <c r="B385" s="33"/>
      <c r="C385" s="39"/>
      <c r="D385" s="39"/>
      <c r="E385" s="48"/>
      <c r="F385" s="49"/>
      <c r="G385" s="49"/>
      <c r="I385" s="1"/>
      <c r="J385" s="14"/>
      <c r="K385" s="14"/>
      <c r="M385" s="35"/>
    </row>
    <row r="386">
      <c r="A386" s="33"/>
      <c r="B386" s="33"/>
      <c r="C386" s="39"/>
      <c r="D386" s="39"/>
      <c r="E386" s="48"/>
      <c r="F386" s="49"/>
      <c r="G386" s="49"/>
      <c r="I386" s="1"/>
      <c r="J386" s="14"/>
      <c r="K386" s="14"/>
      <c r="M386" s="35"/>
    </row>
    <row r="387">
      <c r="A387" s="33"/>
      <c r="B387" s="33"/>
      <c r="C387" s="39"/>
      <c r="D387" s="39"/>
      <c r="E387" s="48"/>
      <c r="F387" s="49"/>
      <c r="G387" s="49"/>
      <c r="I387" s="1"/>
      <c r="J387" s="14"/>
      <c r="K387" s="14"/>
      <c r="M387" s="35"/>
    </row>
    <row r="388">
      <c r="A388" s="33"/>
      <c r="B388" s="33"/>
      <c r="C388" s="39"/>
      <c r="D388" s="39"/>
      <c r="E388" s="48"/>
      <c r="F388" s="49"/>
      <c r="G388" s="49"/>
      <c r="I388" s="1"/>
      <c r="J388" s="14"/>
      <c r="K388" s="14"/>
      <c r="M388" s="35"/>
    </row>
    <row r="389">
      <c r="A389" s="33"/>
      <c r="B389" s="33"/>
      <c r="C389" s="39"/>
      <c r="D389" s="39"/>
      <c r="E389" s="48"/>
      <c r="F389" s="49"/>
      <c r="G389" s="49"/>
      <c r="I389" s="1"/>
      <c r="J389" s="14"/>
      <c r="K389" s="14"/>
      <c r="M389" s="35"/>
    </row>
    <row r="390">
      <c r="A390" s="33"/>
      <c r="B390" s="33"/>
      <c r="C390" s="39"/>
      <c r="D390" s="39"/>
      <c r="E390" s="48"/>
      <c r="F390" s="49"/>
      <c r="G390" s="49"/>
      <c r="I390" s="1"/>
      <c r="J390" s="14"/>
      <c r="K390" s="14"/>
      <c r="M390" s="35"/>
    </row>
    <row r="391">
      <c r="A391" s="33"/>
      <c r="B391" s="33"/>
      <c r="C391" s="39"/>
      <c r="D391" s="39"/>
      <c r="E391" s="48"/>
      <c r="F391" s="49"/>
      <c r="G391" s="49"/>
      <c r="I391" s="1"/>
      <c r="J391" s="14"/>
      <c r="K391" s="14"/>
      <c r="M391" s="35"/>
    </row>
    <row r="392">
      <c r="A392" s="33"/>
      <c r="B392" s="33"/>
      <c r="C392" s="39"/>
      <c r="D392" s="39"/>
      <c r="E392" s="48"/>
      <c r="F392" s="49"/>
      <c r="G392" s="49"/>
      <c r="I392" s="1"/>
      <c r="J392" s="14"/>
      <c r="K392" s="14"/>
      <c r="M392" s="35"/>
    </row>
    <row r="393">
      <c r="A393" s="33"/>
      <c r="B393" s="33"/>
      <c r="C393" s="39"/>
      <c r="D393" s="39"/>
      <c r="E393" s="48"/>
      <c r="F393" s="49"/>
      <c r="G393" s="49"/>
      <c r="I393" s="1"/>
      <c r="J393" s="14"/>
      <c r="K393" s="14"/>
      <c r="M393" s="35"/>
    </row>
    <row r="394">
      <c r="A394" s="33"/>
      <c r="B394" s="33"/>
      <c r="C394" s="39"/>
      <c r="D394" s="39"/>
      <c r="E394" s="48"/>
      <c r="F394" s="49"/>
      <c r="G394" s="49"/>
      <c r="I394" s="1"/>
      <c r="J394" s="14"/>
      <c r="K394" s="14"/>
      <c r="M394" s="35"/>
    </row>
    <row r="395">
      <c r="A395" s="33"/>
      <c r="B395" s="33"/>
      <c r="C395" s="39"/>
      <c r="D395" s="39"/>
      <c r="E395" s="48"/>
      <c r="F395" s="49"/>
      <c r="G395" s="49"/>
      <c r="I395" s="1"/>
      <c r="J395" s="14"/>
      <c r="K395" s="14"/>
      <c r="M395" s="35"/>
    </row>
    <row r="396">
      <c r="A396" s="33"/>
      <c r="B396" s="33"/>
      <c r="C396" s="39"/>
      <c r="D396" s="39"/>
      <c r="E396" s="48"/>
      <c r="F396" s="49"/>
      <c r="G396" s="49"/>
      <c r="I396" s="1"/>
      <c r="J396" s="14"/>
      <c r="K396" s="14"/>
      <c r="M396" s="35"/>
    </row>
    <row r="397">
      <c r="A397" s="33"/>
      <c r="B397" s="33"/>
      <c r="C397" s="39"/>
      <c r="D397" s="39"/>
      <c r="E397" s="48"/>
      <c r="F397" s="49"/>
      <c r="G397" s="49"/>
      <c r="I397" s="1"/>
      <c r="J397" s="14"/>
      <c r="K397" s="14"/>
      <c r="M397" s="35"/>
    </row>
    <row r="398">
      <c r="A398" s="33"/>
      <c r="B398" s="33"/>
      <c r="C398" s="39"/>
      <c r="D398" s="39"/>
      <c r="E398" s="48"/>
      <c r="F398" s="49"/>
      <c r="G398" s="49"/>
      <c r="I398" s="1"/>
      <c r="J398" s="14"/>
      <c r="K398" s="14"/>
      <c r="M398" s="35"/>
    </row>
    <row r="399">
      <c r="A399" s="33"/>
      <c r="B399" s="33"/>
      <c r="C399" s="39"/>
      <c r="D399" s="39"/>
      <c r="E399" s="48"/>
      <c r="F399" s="49"/>
      <c r="G399" s="49"/>
      <c r="I399" s="1"/>
      <c r="J399" s="14"/>
      <c r="K399" s="14"/>
      <c r="M399" s="35"/>
    </row>
    <row r="400">
      <c r="A400" s="33"/>
      <c r="B400" s="33"/>
      <c r="C400" s="39"/>
      <c r="D400" s="39"/>
      <c r="E400" s="48"/>
      <c r="F400" s="49"/>
      <c r="G400" s="49"/>
      <c r="I400" s="1"/>
      <c r="J400" s="14"/>
      <c r="K400" s="14"/>
      <c r="M400" s="35"/>
    </row>
    <row r="401">
      <c r="A401" s="33"/>
      <c r="B401" s="33"/>
      <c r="C401" s="39"/>
      <c r="D401" s="39"/>
      <c r="E401" s="48"/>
      <c r="F401" s="49"/>
      <c r="G401" s="49"/>
      <c r="I401" s="1"/>
      <c r="J401" s="14"/>
      <c r="K401" s="14"/>
      <c r="M401" s="35"/>
    </row>
    <row r="402">
      <c r="A402" s="33"/>
      <c r="B402" s="33"/>
      <c r="C402" s="39"/>
      <c r="D402" s="39"/>
      <c r="E402" s="48"/>
      <c r="F402" s="49"/>
      <c r="G402" s="49"/>
      <c r="I402" s="1"/>
      <c r="J402" s="14"/>
      <c r="K402" s="14"/>
      <c r="M402" s="35"/>
    </row>
    <row r="403">
      <c r="A403" s="33"/>
      <c r="B403" s="33"/>
      <c r="C403" s="39"/>
      <c r="D403" s="39"/>
      <c r="E403" s="48"/>
      <c r="F403" s="49"/>
      <c r="G403" s="49"/>
      <c r="I403" s="1"/>
      <c r="J403" s="14"/>
      <c r="K403" s="14"/>
      <c r="M403" s="35"/>
    </row>
    <row r="404">
      <c r="A404" s="33"/>
      <c r="B404" s="33"/>
      <c r="C404" s="39"/>
      <c r="D404" s="39"/>
      <c r="E404" s="48"/>
      <c r="F404" s="49"/>
      <c r="G404" s="49"/>
      <c r="I404" s="1"/>
      <c r="J404" s="14"/>
      <c r="K404" s="14"/>
      <c r="M404" s="35"/>
    </row>
    <row r="405">
      <c r="A405" s="33"/>
      <c r="B405" s="33"/>
      <c r="C405" s="39"/>
      <c r="D405" s="39"/>
      <c r="E405" s="48"/>
      <c r="F405" s="49"/>
      <c r="G405" s="49"/>
      <c r="I405" s="1"/>
      <c r="J405" s="14"/>
      <c r="K405" s="14"/>
      <c r="M405" s="35"/>
    </row>
    <row r="406">
      <c r="A406" s="33"/>
      <c r="B406" s="33"/>
      <c r="C406" s="39"/>
      <c r="D406" s="39"/>
      <c r="E406" s="48"/>
      <c r="F406" s="49"/>
      <c r="G406" s="49"/>
      <c r="I406" s="1"/>
      <c r="J406" s="14"/>
      <c r="K406" s="14"/>
      <c r="M406" s="35"/>
    </row>
    <row r="407">
      <c r="A407" s="33"/>
      <c r="B407" s="33"/>
      <c r="C407" s="39"/>
      <c r="D407" s="39"/>
      <c r="E407" s="48"/>
      <c r="F407" s="49"/>
      <c r="G407" s="49"/>
      <c r="I407" s="1"/>
      <c r="J407" s="14"/>
      <c r="K407" s="14"/>
      <c r="M407" s="35"/>
    </row>
    <row r="408">
      <c r="A408" s="33"/>
      <c r="B408" s="33"/>
      <c r="C408" s="39"/>
      <c r="D408" s="39"/>
      <c r="E408" s="48"/>
      <c r="F408" s="49"/>
      <c r="G408" s="49"/>
      <c r="I408" s="1"/>
      <c r="J408" s="14"/>
      <c r="K408" s="14"/>
      <c r="M408" s="35"/>
    </row>
    <row r="409">
      <c r="A409" s="33"/>
      <c r="B409" s="33"/>
      <c r="C409" s="39"/>
      <c r="D409" s="39"/>
      <c r="E409" s="48"/>
      <c r="F409" s="49"/>
      <c r="G409" s="49"/>
      <c r="I409" s="1"/>
      <c r="J409" s="14"/>
      <c r="K409" s="14"/>
      <c r="M409" s="35"/>
    </row>
    <row r="410">
      <c r="A410" s="33"/>
      <c r="B410" s="33"/>
      <c r="C410" s="39"/>
      <c r="D410" s="39"/>
      <c r="E410" s="48"/>
      <c r="F410" s="49"/>
      <c r="G410" s="49"/>
      <c r="I410" s="1"/>
      <c r="J410" s="14"/>
      <c r="K410" s="14"/>
      <c r="M410" s="35"/>
    </row>
    <row r="411">
      <c r="A411" s="33"/>
      <c r="B411" s="33"/>
      <c r="C411" s="39"/>
      <c r="D411" s="39"/>
      <c r="E411" s="48"/>
      <c r="F411" s="49"/>
      <c r="G411" s="49"/>
      <c r="I411" s="1"/>
      <c r="J411" s="14"/>
      <c r="K411" s="14"/>
      <c r="M411" s="35"/>
    </row>
    <row r="412">
      <c r="A412" s="33"/>
      <c r="B412" s="33"/>
      <c r="C412" s="39"/>
      <c r="D412" s="39"/>
      <c r="E412" s="48"/>
      <c r="F412" s="49"/>
      <c r="G412" s="49"/>
      <c r="I412" s="1"/>
      <c r="J412" s="14"/>
      <c r="K412" s="14"/>
      <c r="M412" s="35"/>
    </row>
    <row r="413">
      <c r="A413" s="33"/>
      <c r="B413" s="33"/>
      <c r="C413" s="39"/>
      <c r="D413" s="39"/>
      <c r="E413" s="48"/>
      <c r="F413" s="49"/>
      <c r="G413" s="49"/>
      <c r="I413" s="1"/>
      <c r="J413" s="14"/>
      <c r="K413" s="14"/>
      <c r="M413" s="35"/>
    </row>
    <row r="414">
      <c r="A414" s="33"/>
      <c r="B414" s="33"/>
      <c r="C414" s="39"/>
      <c r="D414" s="39"/>
      <c r="E414" s="48"/>
      <c r="F414" s="49"/>
      <c r="G414" s="49"/>
      <c r="I414" s="1"/>
      <c r="J414" s="14"/>
      <c r="K414" s="14"/>
      <c r="M414" s="35"/>
    </row>
    <row r="415">
      <c r="A415" s="33"/>
      <c r="B415" s="33"/>
      <c r="C415" s="39"/>
      <c r="D415" s="39"/>
      <c r="E415" s="48"/>
      <c r="F415" s="49"/>
      <c r="G415" s="49"/>
      <c r="I415" s="1"/>
      <c r="J415" s="14"/>
      <c r="K415" s="14"/>
      <c r="M415" s="35"/>
    </row>
    <row r="416">
      <c r="A416" s="33"/>
      <c r="B416" s="33"/>
      <c r="C416" s="39"/>
      <c r="D416" s="39"/>
      <c r="E416" s="48"/>
      <c r="F416" s="49"/>
      <c r="G416" s="49"/>
      <c r="I416" s="1"/>
      <c r="J416" s="14"/>
      <c r="K416" s="14"/>
      <c r="M416" s="35"/>
    </row>
    <row r="417">
      <c r="A417" s="33"/>
      <c r="B417" s="33"/>
      <c r="C417" s="39"/>
      <c r="D417" s="39"/>
      <c r="E417" s="48"/>
      <c r="F417" s="49"/>
      <c r="G417" s="49"/>
      <c r="I417" s="1"/>
      <c r="J417" s="14"/>
      <c r="K417" s="14"/>
      <c r="M417" s="35"/>
    </row>
    <row r="418">
      <c r="A418" s="33"/>
      <c r="B418" s="33"/>
      <c r="C418" s="39"/>
      <c r="D418" s="39"/>
      <c r="E418" s="48"/>
      <c r="F418" s="49"/>
      <c r="G418" s="49"/>
      <c r="I418" s="1"/>
      <c r="J418" s="14"/>
      <c r="K418" s="14"/>
      <c r="M418" s="35"/>
    </row>
    <row r="419">
      <c r="A419" s="33"/>
      <c r="B419" s="33"/>
      <c r="C419" s="39"/>
      <c r="D419" s="39"/>
      <c r="E419" s="48"/>
      <c r="F419" s="49"/>
      <c r="G419" s="49"/>
      <c r="I419" s="1"/>
      <c r="J419" s="14"/>
      <c r="K419" s="14"/>
      <c r="M419" s="35"/>
    </row>
    <row r="420">
      <c r="A420" s="33"/>
      <c r="B420" s="33"/>
      <c r="C420" s="39"/>
      <c r="D420" s="39"/>
      <c r="E420" s="48"/>
      <c r="F420" s="49"/>
      <c r="G420" s="49"/>
      <c r="I420" s="1"/>
      <c r="J420" s="14"/>
      <c r="K420" s="14"/>
      <c r="M420" s="35"/>
    </row>
    <row r="421">
      <c r="A421" s="33"/>
      <c r="B421" s="33"/>
      <c r="C421" s="39"/>
      <c r="D421" s="39"/>
      <c r="E421" s="48"/>
      <c r="F421" s="49"/>
      <c r="G421" s="49"/>
      <c r="I421" s="1"/>
      <c r="J421" s="14"/>
      <c r="K421" s="14"/>
      <c r="M421" s="35"/>
    </row>
    <row r="422">
      <c r="A422" s="33"/>
      <c r="B422" s="33"/>
      <c r="C422" s="39"/>
      <c r="D422" s="39"/>
      <c r="E422" s="48"/>
      <c r="F422" s="49"/>
      <c r="G422" s="49"/>
      <c r="I422" s="1"/>
      <c r="J422" s="14"/>
      <c r="K422" s="14"/>
      <c r="M422" s="35"/>
    </row>
    <row r="423">
      <c r="A423" s="33"/>
      <c r="B423" s="33"/>
      <c r="C423" s="39"/>
      <c r="D423" s="39"/>
      <c r="E423" s="48"/>
      <c r="F423" s="49"/>
      <c r="G423" s="49"/>
      <c r="I423" s="1"/>
      <c r="J423" s="14"/>
      <c r="K423" s="14"/>
      <c r="M423" s="35"/>
    </row>
    <row r="424">
      <c r="A424" s="33"/>
      <c r="B424" s="33"/>
      <c r="C424" s="39"/>
      <c r="D424" s="39"/>
      <c r="E424" s="48"/>
      <c r="F424" s="49"/>
      <c r="G424" s="49"/>
      <c r="I424" s="1"/>
      <c r="J424" s="14"/>
      <c r="K424" s="14"/>
      <c r="M424" s="35"/>
    </row>
    <row r="425">
      <c r="A425" s="33"/>
      <c r="B425" s="33"/>
      <c r="C425" s="39"/>
      <c r="D425" s="39"/>
      <c r="E425" s="48"/>
      <c r="F425" s="49"/>
      <c r="G425" s="49"/>
      <c r="I425" s="1"/>
      <c r="J425" s="14"/>
      <c r="K425" s="14"/>
      <c r="M425" s="35"/>
    </row>
    <row r="426">
      <c r="A426" s="33"/>
      <c r="B426" s="33"/>
      <c r="C426" s="39"/>
      <c r="D426" s="39"/>
      <c r="E426" s="48"/>
      <c r="F426" s="49"/>
      <c r="G426" s="49"/>
      <c r="I426" s="1"/>
      <c r="J426" s="14"/>
      <c r="K426" s="14"/>
      <c r="M426" s="35"/>
    </row>
    <row r="427">
      <c r="A427" s="33"/>
      <c r="B427" s="33"/>
      <c r="C427" s="39"/>
      <c r="D427" s="39"/>
      <c r="E427" s="48"/>
      <c r="F427" s="49"/>
      <c r="G427" s="49"/>
      <c r="I427" s="1"/>
      <c r="J427" s="14"/>
      <c r="K427" s="14"/>
      <c r="M427" s="35"/>
    </row>
    <row r="428">
      <c r="A428" s="33"/>
      <c r="B428" s="33"/>
      <c r="C428" s="39"/>
      <c r="D428" s="39"/>
      <c r="E428" s="48"/>
      <c r="F428" s="49"/>
      <c r="G428" s="49"/>
      <c r="I428" s="1"/>
      <c r="J428" s="14"/>
      <c r="K428" s="14"/>
      <c r="M428" s="35"/>
    </row>
    <row r="429">
      <c r="A429" s="33"/>
      <c r="B429" s="33"/>
      <c r="C429" s="39"/>
      <c r="D429" s="39"/>
      <c r="E429" s="48"/>
      <c r="F429" s="49"/>
      <c r="G429" s="49"/>
      <c r="I429" s="1"/>
      <c r="J429" s="14"/>
      <c r="K429" s="14"/>
      <c r="M429" s="35"/>
    </row>
    <row r="430">
      <c r="A430" s="33"/>
      <c r="B430" s="33"/>
      <c r="C430" s="39"/>
      <c r="D430" s="39"/>
      <c r="E430" s="48"/>
      <c r="F430" s="49"/>
      <c r="G430" s="49"/>
      <c r="I430" s="1"/>
      <c r="J430" s="14"/>
      <c r="K430" s="14"/>
      <c r="M430" s="35"/>
    </row>
    <row r="431">
      <c r="A431" s="33"/>
      <c r="B431" s="33"/>
      <c r="C431" s="39"/>
      <c r="D431" s="39"/>
      <c r="E431" s="48"/>
      <c r="F431" s="49"/>
      <c r="G431" s="49"/>
      <c r="I431" s="1"/>
      <c r="J431" s="14"/>
      <c r="K431" s="14"/>
      <c r="M431" s="35"/>
    </row>
    <row r="432">
      <c r="A432" s="33"/>
      <c r="B432" s="33"/>
      <c r="C432" s="39"/>
      <c r="D432" s="39"/>
      <c r="E432" s="48"/>
      <c r="F432" s="49"/>
      <c r="G432" s="49"/>
      <c r="I432" s="1"/>
      <c r="J432" s="14"/>
      <c r="K432" s="14"/>
      <c r="M432" s="35"/>
    </row>
    <row r="433">
      <c r="A433" s="33"/>
      <c r="B433" s="33"/>
      <c r="C433" s="39"/>
      <c r="D433" s="39"/>
      <c r="E433" s="48"/>
      <c r="F433" s="49"/>
      <c r="G433" s="49"/>
      <c r="I433" s="1"/>
      <c r="J433" s="14"/>
      <c r="K433" s="14"/>
      <c r="M433" s="35"/>
    </row>
    <row r="434">
      <c r="A434" s="33"/>
      <c r="B434" s="33"/>
      <c r="C434" s="39"/>
      <c r="D434" s="39"/>
      <c r="E434" s="48"/>
      <c r="F434" s="49"/>
      <c r="G434" s="49"/>
      <c r="I434" s="1"/>
      <c r="J434" s="14"/>
      <c r="K434" s="14"/>
      <c r="M434" s="35"/>
    </row>
    <row r="435">
      <c r="A435" s="33"/>
      <c r="B435" s="33"/>
      <c r="C435" s="39"/>
      <c r="D435" s="39"/>
      <c r="E435" s="48"/>
      <c r="F435" s="49"/>
      <c r="G435" s="49"/>
      <c r="I435" s="1"/>
      <c r="J435" s="14"/>
      <c r="K435" s="14"/>
      <c r="M435" s="35"/>
    </row>
    <row r="436">
      <c r="A436" s="33"/>
      <c r="B436" s="33"/>
      <c r="C436" s="39"/>
      <c r="D436" s="39"/>
      <c r="E436" s="48"/>
      <c r="F436" s="49"/>
      <c r="G436" s="49"/>
      <c r="I436" s="1"/>
      <c r="J436" s="14"/>
      <c r="K436" s="14"/>
      <c r="M436" s="35"/>
    </row>
    <row r="437">
      <c r="A437" s="33"/>
      <c r="B437" s="33"/>
      <c r="C437" s="39"/>
      <c r="D437" s="39"/>
      <c r="E437" s="48"/>
      <c r="F437" s="49"/>
      <c r="G437" s="49"/>
      <c r="I437" s="1"/>
      <c r="J437" s="14"/>
      <c r="K437" s="14"/>
      <c r="M437" s="35"/>
    </row>
    <row r="438">
      <c r="A438" s="33"/>
      <c r="B438" s="33"/>
      <c r="C438" s="39"/>
      <c r="D438" s="39"/>
      <c r="E438" s="48"/>
      <c r="F438" s="49"/>
      <c r="G438" s="49"/>
      <c r="I438" s="1"/>
      <c r="J438" s="14"/>
      <c r="K438" s="14"/>
      <c r="M438" s="35"/>
    </row>
    <row r="439">
      <c r="A439" s="33"/>
      <c r="B439" s="33"/>
      <c r="C439" s="39"/>
      <c r="D439" s="39"/>
      <c r="E439" s="48"/>
      <c r="F439" s="49"/>
      <c r="G439" s="49"/>
      <c r="I439" s="1"/>
      <c r="J439" s="14"/>
      <c r="K439" s="14"/>
      <c r="M439" s="35"/>
    </row>
    <row r="440">
      <c r="A440" s="33"/>
      <c r="B440" s="33"/>
      <c r="C440" s="39"/>
      <c r="D440" s="39"/>
      <c r="E440" s="48"/>
      <c r="F440" s="49"/>
      <c r="G440" s="49"/>
      <c r="I440" s="1"/>
      <c r="J440" s="14"/>
      <c r="K440" s="14"/>
      <c r="M440" s="35"/>
    </row>
    <row r="441">
      <c r="A441" s="33"/>
      <c r="B441" s="33"/>
      <c r="C441" s="39"/>
      <c r="D441" s="39"/>
      <c r="E441" s="48"/>
      <c r="F441" s="49"/>
      <c r="G441" s="49"/>
      <c r="I441" s="1"/>
      <c r="J441" s="14"/>
      <c r="K441" s="14"/>
      <c r="M441" s="35"/>
    </row>
    <row r="442">
      <c r="A442" s="33"/>
      <c r="B442" s="33"/>
      <c r="C442" s="39"/>
      <c r="D442" s="39"/>
      <c r="E442" s="48"/>
      <c r="F442" s="49"/>
      <c r="G442" s="49"/>
      <c r="I442" s="1"/>
      <c r="J442" s="14"/>
      <c r="K442" s="14"/>
      <c r="M442" s="35"/>
    </row>
    <row r="443">
      <c r="A443" s="33"/>
      <c r="B443" s="33"/>
      <c r="C443" s="39"/>
      <c r="D443" s="39"/>
      <c r="E443" s="48"/>
      <c r="F443" s="49"/>
      <c r="G443" s="49"/>
      <c r="I443" s="1"/>
      <c r="J443" s="14"/>
      <c r="K443" s="14"/>
      <c r="M443" s="35"/>
    </row>
    <row r="444">
      <c r="A444" s="33"/>
      <c r="B444" s="33"/>
      <c r="C444" s="39"/>
      <c r="D444" s="39"/>
      <c r="E444" s="48"/>
      <c r="F444" s="49"/>
      <c r="G444" s="49"/>
      <c r="I444" s="1"/>
      <c r="J444" s="14"/>
      <c r="K444" s="14"/>
      <c r="M444" s="35"/>
    </row>
    <row r="445">
      <c r="A445" s="33"/>
      <c r="B445" s="33"/>
      <c r="C445" s="39"/>
      <c r="D445" s="39"/>
      <c r="E445" s="48"/>
      <c r="F445" s="49"/>
      <c r="G445" s="49"/>
      <c r="I445" s="1"/>
      <c r="J445" s="14"/>
      <c r="K445" s="14"/>
      <c r="M445" s="35"/>
    </row>
    <row r="446">
      <c r="A446" s="33"/>
      <c r="B446" s="33"/>
      <c r="C446" s="39"/>
      <c r="D446" s="39"/>
      <c r="E446" s="48"/>
      <c r="F446" s="49"/>
      <c r="G446" s="49"/>
      <c r="I446" s="1"/>
      <c r="J446" s="14"/>
      <c r="K446" s="14"/>
      <c r="M446" s="35"/>
    </row>
    <row r="447">
      <c r="A447" s="33"/>
      <c r="B447" s="33"/>
      <c r="C447" s="39"/>
      <c r="D447" s="39"/>
      <c r="E447" s="48"/>
      <c r="F447" s="49"/>
      <c r="G447" s="49"/>
      <c r="I447" s="1"/>
      <c r="J447" s="14"/>
      <c r="K447" s="14"/>
      <c r="M447" s="35"/>
    </row>
    <row r="448">
      <c r="A448" s="33"/>
      <c r="B448" s="33"/>
      <c r="C448" s="39"/>
      <c r="D448" s="39"/>
      <c r="E448" s="48"/>
      <c r="F448" s="49"/>
      <c r="G448" s="49"/>
      <c r="I448" s="1"/>
      <c r="J448" s="14"/>
      <c r="K448" s="14"/>
      <c r="M448" s="35"/>
    </row>
    <row r="449">
      <c r="A449" s="33"/>
      <c r="B449" s="33"/>
      <c r="C449" s="39"/>
      <c r="D449" s="39"/>
      <c r="E449" s="48"/>
      <c r="F449" s="49"/>
      <c r="G449" s="49"/>
      <c r="I449" s="1"/>
      <c r="J449" s="14"/>
      <c r="K449" s="14"/>
      <c r="M449" s="35"/>
    </row>
    <row r="450">
      <c r="A450" s="33"/>
      <c r="B450" s="33"/>
      <c r="C450" s="39"/>
      <c r="D450" s="39"/>
      <c r="E450" s="48"/>
      <c r="F450" s="49"/>
      <c r="G450" s="49"/>
      <c r="I450" s="1"/>
      <c r="J450" s="14"/>
      <c r="K450" s="14"/>
      <c r="M450" s="35"/>
    </row>
    <row r="451">
      <c r="A451" s="33"/>
      <c r="B451" s="33"/>
      <c r="C451" s="39"/>
      <c r="D451" s="39"/>
      <c r="E451" s="48"/>
      <c r="F451" s="49"/>
      <c r="G451" s="49"/>
      <c r="I451" s="1"/>
      <c r="J451" s="14"/>
      <c r="K451" s="14"/>
      <c r="M451" s="35"/>
    </row>
    <row r="452">
      <c r="A452" s="33"/>
      <c r="B452" s="33"/>
      <c r="C452" s="39"/>
      <c r="D452" s="39"/>
      <c r="E452" s="48"/>
      <c r="F452" s="49"/>
      <c r="G452" s="49"/>
      <c r="I452" s="1"/>
      <c r="J452" s="14"/>
      <c r="K452" s="14"/>
      <c r="M452" s="35"/>
    </row>
    <row r="453">
      <c r="A453" s="33"/>
      <c r="B453" s="33"/>
      <c r="C453" s="39"/>
      <c r="D453" s="39"/>
      <c r="E453" s="48"/>
      <c r="F453" s="49"/>
      <c r="G453" s="49"/>
      <c r="I453" s="1"/>
      <c r="J453" s="14"/>
      <c r="K453" s="14"/>
      <c r="M453" s="35"/>
    </row>
    <row r="454">
      <c r="A454" s="33"/>
      <c r="B454" s="33"/>
      <c r="C454" s="39"/>
      <c r="D454" s="39"/>
      <c r="E454" s="48"/>
      <c r="F454" s="49"/>
      <c r="G454" s="49"/>
      <c r="I454" s="1"/>
      <c r="J454" s="14"/>
      <c r="K454" s="14"/>
      <c r="M454" s="35"/>
    </row>
    <row r="455">
      <c r="A455" s="33"/>
      <c r="B455" s="33"/>
      <c r="C455" s="39"/>
      <c r="D455" s="39"/>
      <c r="E455" s="48"/>
      <c r="F455" s="49"/>
      <c r="G455" s="49"/>
      <c r="I455" s="1"/>
      <c r="J455" s="14"/>
      <c r="K455" s="14"/>
      <c r="M455" s="35"/>
    </row>
    <row r="456">
      <c r="A456" s="33"/>
      <c r="B456" s="33"/>
      <c r="C456" s="39"/>
      <c r="D456" s="39"/>
      <c r="E456" s="48"/>
      <c r="F456" s="49"/>
      <c r="G456" s="49"/>
      <c r="I456" s="1"/>
      <c r="J456" s="14"/>
      <c r="K456" s="14"/>
      <c r="M456" s="35"/>
    </row>
    <row r="457">
      <c r="A457" s="33"/>
      <c r="B457" s="33"/>
      <c r="C457" s="39"/>
      <c r="D457" s="39"/>
      <c r="E457" s="48"/>
      <c r="F457" s="49"/>
      <c r="G457" s="49"/>
      <c r="I457" s="1"/>
      <c r="J457" s="14"/>
      <c r="K457" s="14"/>
      <c r="M457" s="35"/>
    </row>
    <row r="458">
      <c r="A458" s="33"/>
      <c r="B458" s="33"/>
      <c r="C458" s="39"/>
      <c r="D458" s="39"/>
      <c r="E458" s="48"/>
      <c r="F458" s="49"/>
      <c r="G458" s="49"/>
      <c r="I458" s="1"/>
      <c r="J458" s="14"/>
      <c r="K458" s="14"/>
      <c r="M458" s="35"/>
    </row>
    <row r="459">
      <c r="A459" s="33"/>
      <c r="B459" s="33"/>
      <c r="C459" s="39"/>
      <c r="D459" s="39"/>
      <c r="E459" s="48"/>
      <c r="F459" s="49"/>
      <c r="G459" s="49"/>
      <c r="I459" s="1"/>
      <c r="J459" s="14"/>
      <c r="K459" s="14"/>
      <c r="M459" s="35"/>
    </row>
    <row r="460">
      <c r="A460" s="33"/>
      <c r="B460" s="33"/>
      <c r="C460" s="39"/>
      <c r="D460" s="39"/>
      <c r="E460" s="48"/>
      <c r="F460" s="49"/>
      <c r="G460" s="49"/>
      <c r="I460" s="1"/>
      <c r="J460" s="14"/>
      <c r="K460" s="14"/>
      <c r="M460" s="35"/>
    </row>
    <row r="461">
      <c r="A461" s="33"/>
      <c r="B461" s="33"/>
      <c r="C461" s="39"/>
      <c r="D461" s="39"/>
      <c r="E461" s="48"/>
      <c r="F461" s="49"/>
      <c r="G461" s="49"/>
      <c r="I461" s="1"/>
      <c r="J461" s="14"/>
      <c r="K461" s="14"/>
      <c r="M461" s="35"/>
    </row>
    <row r="462">
      <c r="A462" s="33"/>
      <c r="B462" s="33"/>
      <c r="C462" s="39"/>
      <c r="D462" s="39"/>
      <c r="E462" s="48"/>
      <c r="F462" s="49"/>
      <c r="G462" s="49"/>
      <c r="I462" s="1"/>
      <c r="J462" s="14"/>
      <c r="K462" s="14"/>
      <c r="M462" s="35"/>
    </row>
    <row r="463">
      <c r="A463" s="33"/>
      <c r="B463" s="33"/>
      <c r="C463" s="39"/>
      <c r="D463" s="39"/>
      <c r="E463" s="48"/>
      <c r="F463" s="49"/>
      <c r="G463" s="49"/>
      <c r="I463" s="1"/>
      <c r="J463" s="14"/>
      <c r="K463" s="14"/>
      <c r="M463" s="35"/>
    </row>
    <row r="464">
      <c r="A464" s="33"/>
      <c r="B464" s="33"/>
      <c r="C464" s="39"/>
      <c r="D464" s="39"/>
      <c r="E464" s="48"/>
      <c r="F464" s="49"/>
      <c r="G464" s="49"/>
      <c r="I464" s="1"/>
      <c r="J464" s="14"/>
      <c r="K464" s="14"/>
      <c r="M464" s="35"/>
    </row>
    <row r="465">
      <c r="A465" s="33"/>
      <c r="B465" s="33"/>
      <c r="C465" s="39"/>
      <c r="D465" s="39"/>
      <c r="E465" s="48"/>
      <c r="F465" s="49"/>
      <c r="G465" s="49"/>
      <c r="I465" s="1"/>
      <c r="J465" s="14"/>
      <c r="K465" s="14"/>
      <c r="M465" s="35"/>
    </row>
    <row r="466">
      <c r="A466" s="33"/>
      <c r="B466" s="33"/>
      <c r="C466" s="39"/>
      <c r="D466" s="39"/>
      <c r="E466" s="48"/>
      <c r="F466" s="49"/>
      <c r="G466" s="49"/>
      <c r="I466" s="1"/>
      <c r="J466" s="14"/>
      <c r="K466" s="14"/>
      <c r="M466" s="35"/>
    </row>
    <row r="467">
      <c r="A467" s="33"/>
      <c r="B467" s="33"/>
      <c r="C467" s="39"/>
      <c r="D467" s="39"/>
      <c r="E467" s="48"/>
      <c r="F467" s="49"/>
      <c r="G467" s="49"/>
      <c r="I467" s="1"/>
      <c r="J467" s="14"/>
      <c r="K467" s="14"/>
      <c r="M467" s="35"/>
    </row>
    <row r="468">
      <c r="A468" s="33"/>
      <c r="B468" s="33"/>
      <c r="C468" s="39"/>
      <c r="D468" s="39"/>
      <c r="E468" s="48"/>
      <c r="F468" s="49"/>
      <c r="G468" s="49"/>
      <c r="I468" s="1"/>
      <c r="J468" s="14"/>
      <c r="K468" s="14"/>
      <c r="M468" s="35"/>
    </row>
    <row r="469">
      <c r="A469" s="33"/>
      <c r="B469" s="33"/>
      <c r="C469" s="39"/>
      <c r="D469" s="39"/>
      <c r="E469" s="48"/>
      <c r="F469" s="49"/>
      <c r="G469" s="49"/>
      <c r="I469" s="1"/>
      <c r="J469" s="14"/>
      <c r="K469" s="14"/>
      <c r="M469" s="35"/>
    </row>
    <row r="470">
      <c r="A470" s="33"/>
      <c r="B470" s="33"/>
      <c r="C470" s="39"/>
      <c r="D470" s="39"/>
      <c r="E470" s="48"/>
      <c r="F470" s="49"/>
      <c r="G470" s="49"/>
      <c r="I470" s="1"/>
      <c r="J470" s="14"/>
      <c r="K470" s="14"/>
      <c r="M470" s="35"/>
    </row>
    <row r="471">
      <c r="A471" s="33"/>
      <c r="B471" s="33"/>
      <c r="C471" s="39"/>
      <c r="D471" s="39"/>
      <c r="E471" s="48"/>
      <c r="F471" s="49"/>
      <c r="G471" s="49"/>
      <c r="I471" s="1"/>
      <c r="J471" s="14"/>
      <c r="K471" s="14"/>
      <c r="M471" s="35"/>
    </row>
    <row r="472">
      <c r="A472" s="33"/>
      <c r="B472" s="33"/>
      <c r="C472" s="39"/>
      <c r="D472" s="39"/>
      <c r="E472" s="48"/>
      <c r="F472" s="49"/>
      <c r="G472" s="49"/>
      <c r="I472" s="1"/>
      <c r="J472" s="14"/>
      <c r="K472" s="14"/>
      <c r="M472" s="35"/>
    </row>
    <row r="473">
      <c r="A473" s="33"/>
      <c r="B473" s="33"/>
      <c r="C473" s="39"/>
      <c r="D473" s="39"/>
      <c r="E473" s="48"/>
      <c r="F473" s="49"/>
      <c r="G473" s="49"/>
      <c r="I473" s="1"/>
      <c r="J473" s="14"/>
      <c r="K473" s="14"/>
      <c r="M473" s="35"/>
    </row>
    <row r="474">
      <c r="A474" s="33"/>
      <c r="B474" s="33"/>
      <c r="C474" s="39"/>
      <c r="D474" s="39"/>
      <c r="E474" s="48"/>
      <c r="F474" s="49"/>
      <c r="G474" s="49"/>
      <c r="I474" s="1"/>
      <c r="J474" s="14"/>
      <c r="K474" s="14"/>
      <c r="M474" s="35"/>
    </row>
    <row r="475">
      <c r="A475" s="33"/>
      <c r="B475" s="33"/>
      <c r="C475" s="39"/>
      <c r="D475" s="39"/>
      <c r="E475" s="48"/>
      <c r="F475" s="49"/>
      <c r="G475" s="49"/>
      <c r="I475" s="1"/>
      <c r="J475" s="14"/>
      <c r="K475" s="14"/>
      <c r="M475" s="35"/>
    </row>
    <row r="476">
      <c r="A476" s="33"/>
      <c r="B476" s="33"/>
      <c r="C476" s="39"/>
      <c r="D476" s="39"/>
      <c r="E476" s="48"/>
      <c r="F476" s="49"/>
      <c r="G476" s="49"/>
      <c r="I476" s="1"/>
      <c r="J476" s="14"/>
      <c r="K476" s="14"/>
      <c r="M476" s="35"/>
    </row>
    <row r="477">
      <c r="A477" s="33"/>
      <c r="B477" s="33"/>
      <c r="C477" s="39"/>
      <c r="D477" s="39"/>
      <c r="E477" s="48"/>
      <c r="F477" s="49"/>
      <c r="G477" s="49"/>
      <c r="I477" s="1"/>
      <c r="J477" s="14"/>
      <c r="K477" s="14"/>
      <c r="M477" s="35"/>
    </row>
    <row r="478">
      <c r="A478" s="33"/>
      <c r="B478" s="33"/>
      <c r="C478" s="39"/>
      <c r="D478" s="39"/>
      <c r="E478" s="48"/>
      <c r="F478" s="49"/>
      <c r="G478" s="49"/>
      <c r="I478" s="1"/>
      <c r="J478" s="14"/>
      <c r="K478" s="14"/>
      <c r="M478" s="35"/>
    </row>
    <row r="479">
      <c r="A479" s="33"/>
      <c r="B479" s="33"/>
      <c r="C479" s="39"/>
      <c r="D479" s="39"/>
      <c r="E479" s="48"/>
      <c r="F479" s="49"/>
      <c r="G479" s="49"/>
      <c r="I479" s="1"/>
      <c r="J479" s="14"/>
      <c r="K479" s="14"/>
      <c r="M479" s="35"/>
    </row>
    <row r="480">
      <c r="A480" s="33"/>
      <c r="B480" s="33"/>
      <c r="C480" s="39"/>
      <c r="D480" s="39"/>
      <c r="E480" s="48"/>
      <c r="F480" s="49"/>
      <c r="G480" s="49"/>
      <c r="I480" s="1"/>
      <c r="J480" s="14"/>
      <c r="K480" s="14"/>
      <c r="M480" s="35"/>
    </row>
    <row r="481">
      <c r="A481" s="33"/>
      <c r="B481" s="33"/>
      <c r="C481" s="39"/>
      <c r="D481" s="39"/>
      <c r="E481" s="48"/>
      <c r="F481" s="49"/>
      <c r="G481" s="49"/>
      <c r="I481" s="1"/>
      <c r="J481" s="14"/>
      <c r="K481" s="14"/>
      <c r="M481" s="35"/>
    </row>
    <row r="482">
      <c r="A482" s="33"/>
      <c r="B482" s="33"/>
      <c r="C482" s="39"/>
      <c r="D482" s="39"/>
      <c r="E482" s="48"/>
      <c r="F482" s="49"/>
      <c r="G482" s="49"/>
      <c r="I482" s="1"/>
      <c r="J482" s="14"/>
      <c r="K482" s="14"/>
      <c r="M482" s="35"/>
    </row>
    <row r="483">
      <c r="A483" s="33"/>
      <c r="B483" s="33"/>
      <c r="C483" s="39"/>
      <c r="D483" s="39"/>
      <c r="E483" s="48"/>
      <c r="F483" s="49"/>
      <c r="G483" s="49"/>
      <c r="I483" s="1"/>
      <c r="J483" s="14"/>
      <c r="K483" s="14"/>
      <c r="M483" s="35"/>
    </row>
    <row r="484">
      <c r="A484" s="33"/>
      <c r="B484" s="33"/>
      <c r="C484" s="39"/>
      <c r="D484" s="39"/>
      <c r="E484" s="48"/>
      <c r="F484" s="49"/>
      <c r="G484" s="49"/>
      <c r="I484" s="1"/>
      <c r="J484" s="14"/>
      <c r="K484" s="14"/>
      <c r="M484" s="35"/>
    </row>
    <row r="485">
      <c r="A485" s="33"/>
      <c r="B485" s="33"/>
      <c r="C485" s="39"/>
      <c r="D485" s="39"/>
      <c r="E485" s="48"/>
      <c r="F485" s="49"/>
      <c r="G485" s="49"/>
      <c r="I485" s="1"/>
      <c r="J485" s="14"/>
      <c r="K485" s="14"/>
      <c r="M485" s="35"/>
    </row>
    <row r="486">
      <c r="A486" s="33"/>
      <c r="B486" s="33"/>
      <c r="C486" s="39"/>
      <c r="D486" s="39"/>
      <c r="E486" s="48"/>
      <c r="F486" s="49"/>
      <c r="G486" s="49"/>
      <c r="I486" s="1"/>
      <c r="J486" s="14"/>
      <c r="K486" s="14"/>
      <c r="M486" s="35"/>
    </row>
    <row r="487">
      <c r="A487" s="33"/>
      <c r="B487" s="33"/>
      <c r="C487" s="39"/>
      <c r="D487" s="39"/>
      <c r="E487" s="48"/>
      <c r="F487" s="49"/>
      <c r="G487" s="49"/>
      <c r="I487" s="1"/>
      <c r="J487" s="14"/>
      <c r="K487" s="14"/>
      <c r="M487" s="35"/>
    </row>
    <row r="488">
      <c r="A488" s="33"/>
      <c r="B488" s="33"/>
      <c r="C488" s="39"/>
      <c r="D488" s="39"/>
      <c r="E488" s="48"/>
      <c r="F488" s="49"/>
      <c r="G488" s="49"/>
      <c r="I488" s="1"/>
      <c r="J488" s="14"/>
      <c r="K488" s="14"/>
      <c r="M488" s="35"/>
    </row>
    <row r="489">
      <c r="A489" s="33"/>
      <c r="B489" s="33"/>
      <c r="C489" s="39"/>
      <c r="D489" s="39"/>
      <c r="E489" s="48"/>
      <c r="F489" s="49"/>
      <c r="G489" s="49"/>
      <c r="I489" s="1"/>
      <c r="J489" s="14"/>
      <c r="K489" s="14"/>
      <c r="M489" s="35"/>
    </row>
    <row r="490">
      <c r="A490" s="33"/>
      <c r="B490" s="33"/>
      <c r="C490" s="39"/>
      <c r="D490" s="39"/>
      <c r="E490" s="48"/>
      <c r="F490" s="49"/>
      <c r="G490" s="49"/>
      <c r="I490" s="1"/>
      <c r="J490" s="14"/>
      <c r="K490" s="14"/>
      <c r="M490" s="35"/>
    </row>
    <row r="491">
      <c r="A491" s="33"/>
      <c r="B491" s="33"/>
      <c r="C491" s="39"/>
      <c r="D491" s="39"/>
      <c r="E491" s="48"/>
      <c r="F491" s="49"/>
      <c r="G491" s="49"/>
      <c r="I491" s="1"/>
      <c r="J491" s="14"/>
      <c r="K491" s="14"/>
      <c r="M491" s="35"/>
    </row>
    <row r="492">
      <c r="A492" s="33"/>
      <c r="B492" s="33"/>
      <c r="C492" s="39"/>
      <c r="D492" s="39"/>
      <c r="E492" s="48"/>
      <c r="F492" s="49"/>
      <c r="G492" s="49"/>
      <c r="I492" s="1"/>
      <c r="J492" s="14"/>
      <c r="K492" s="14"/>
      <c r="M492" s="35"/>
    </row>
    <row r="493">
      <c r="A493" s="33"/>
      <c r="B493" s="33"/>
      <c r="C493" s="39"/>
      <c r="D493" s="39"/>
      <c r="E493" s="48"/>
      <c r="F493" s="49"/>
      <c r="G493" s="49"/>
      <c r="I493" s="1"/>
      <c r="J493" s="14"/>
      <c r="K493" s="14"/>
      <c r="M493" s="35"/>
    </row>
    <row r="494">
      <c r="A494" s="33"/>
      <c r="B494" s="33"/>
      <c r="C494" s="39"/>
      <c r="D494" s="39"/>
      <c r="E494" s="48"/>
      <c r="F494" s="49"/>
      <c r="G494" s="49"/>
      <c r="I494" s="1"/>
      <c r="J494" s="14"/>
      <c r="K494" s="14"/>
      <c r="M494" s="35"/>
    </row>
    <row r="495">
      <c r="A495" s="33"/>
      <c r="B495" s="33"/>
      <c r="C495" s="39"/>
      <c r="D495" s="39"/>
      <c r="E495" s="48"/>
      <c r="F495" s="49"/>
      <c r="G495" s="49"/>
      <c r="I495" s="1"/>
      <c r="J495" s="14"/>
      <c r="K495" s="14"/>
      <c r="M495" s="35"/>
    </row>
    <row r="496">
      <c r="A496" s="33"/>
      <c r="B496" s="33"/>
      <c r="C496" s="39"/>
      <c r="D496" s="39"/>
      <c r="E496" s="48"/>
      <c r="F496" s="49"/>
      <c r="G496" s="49"/>
      <c r="I496" s="1"/>
      <c r="J496" s="14"/>
      <c r="K496" s="14"/>
      <c r="M496" s="35"/>
    </row>
    <row r="497">
      <c r="A497" s="33"/>
      <c r="B497" s="33"/>
      <c r="C497" s="39"/>
      <c r="D497" s="39"/>
      <c r="E497" s="48"/>
      <c r="F497" s="49"/>
      <c r="G497" s="49"/>
      <c r="I497" s="1"/>
      <c r="J497" s="14"/>
      <c r="K497" s="14"/>
      <c r="M497" s="35"/>
    </row>
    <row r="498">
      <c r="A498" s="33"/>
      <c r="B498" s="33"/>
      <c r="C498" s="39"/>
      <c r="D498" s="39"/>
      <c r="E498" s="48"/>
      <c r="F498" s="49"/>
      <c r="G498" s="49"/>
      <c r="I498" s="1"/>
      <c r="J498" s="14"/>
      <c r="K498" s="14"/>
      <c r="M498" s="35"/>
    </row>
    <row r="499">
      <c r="A499" s="33"/>
      <c r="B499" s="33"/>
      <c r="C499" s="39"/>
      <c r="D499" s="39"/>
      <c r="E499" s="48"/>
      <c r="F499" s="49"/>
      <c r="G499" s="49"/>
      <c r="I499" s="1"/>
      <c r="J499" s="14"/>
      <c r="K499" s="14"/>
      <c r="M499" s="35"/>
    </row>
    <row r="500">
      <c r="A500" s="33"/>
      <c r="B500" s="33"/>
      <c r="C500" s="39"/>
      <c r="D500" s="39"/>
      <c r="E500" s="48"/>
      <c r="F500" s="49"/>
      <c r="G500" s="49"/>
      <c r="I500" s="1"/>
      <c r="J500" s="14"/>
      <c r="K500" s="14"/>
      <c r="M500" s="35"/>
    </row>
    <row r="501">
      <c r="A501" s="33"/>
      <c r="B501" s="33"/>
      <c r="C501" s="39"/>
      <c r="D501" s="39"/>
      <c r="E501" s="48"/>
      <c r="F501" s="49"/>
      <c r="G501" s="49"/>
      <c r="I501" s="1"/>
      <c r="J501" s="14"/>
      <c r="K501" s="14"/>
      <c r="M501" s="35"/>
    </row>
    <row r="502">
      <c r="A502" s="33"/>
      <c r="B502" s="33"/>
      <c r="C502" s="39"/>
      <c r="D502" s="39"/>
      <c r="E502" s="48"/>
      <c r="F502" s="49"/>
      <c r="G502" s="49"/>
      <c r="I502" s="1"/>
      <c r="J502" s="14"/>
      <c r="K502" s="14"/>
      <c r="M502" s="35"/>
    </row>
    <row r="503">
      <c r="A503" s="33"/>
      <c r="B503" s="33"/>
      <c r="C503" s="39"/>
      <c r="D503" s="39"/>
      <c r="E503" s="48"/>
      <c r="F503" s="49"/>
      <c r="G503" s="49"/>
      <c r="I503" s="1"/>
      <c r="J503" s="14"/>
      <c r="K503" s="14"/>
      <c r="M503" s="35"/>
    </row>
    <row r="504">
      <c r="A504" s="33"/>
      <c r="B504" s="33"/>
      <c r="C504" s="39"/>
      <c r="D504" s="39"/>
      <c r="E504" s="48"/>
      <c r="F504" s="49"/>
      <c r="G504" s="49"/>
      <c r="I504" s="1"/>
      <c r="J504" s="14"/>
      <c r="K504" s="14"/>
      <c r="M504" s="35"/>
    </row>
    <row r="505">
      <c r="A505" s="33"/>
      <c r="B505" s="33"/>
      <c r="C505" s="39"/>
      <c r="D505" s="39"/>
      <c r="E505" s="48"/>
      <c r="F505" s="49"/>
      <c r="G505" s="49"/>
      <c r="I505" s="1"/>
      <c r="J505" s="14"/>
      <c r="K505" s="14"/>
      <c r="M505" s="35"/>
    </row>
    <row r="506">
      <c r="A506" s="33"/>
      <c r="B506" s="33"/>
      <c r="C506" s="39"/>
      <c r="D506" s="39"/>
      <c r="E506" s="48"/>
      <c r="F506" s="49"/>
      <c r="G506" s="49"/>
      <c r="I506" s="1"/>
      <c r="J506" s="14"/>
      <c r="K506" s="14"/>
      <c r="M506" s="35"/>
    </row>
    <row r="507">
      <c r="A507" s="33"/>
      <c r="B507" s="33"/>
      <c r="C507" s="39"/>
      <c r="D507" s="39"/>
      <c r="E507" s="48"/>
      <c r="F507" s="49"/>
      <c r="G507" s="49"/>
      <c r="I507" s="1"/>
      <c r="J507" s="14"/>
      <c r="K507" s="14"/>
      <c r="M507" s="35"/>
    </row>
    <row r="508">
      <c r="A508" s="33"/>
      <c r="B508" s="33"/>
      <c r="C508" s="39"/>
      <c r="D508" s="39"/>
      <c r="E508" s="48"/>
      <c r="F508" s="49"/>
      <c r="G508" s="49"/>
      <c r="I508" s="1"/>
      <c r="J508" s="14"/>
      <c r="K508" s="14"/>
      <c r="M508" s="35"/>
    </row>
    <row r="509">
      <c r="A509" s="33"/>
      <c r="B509" s="33"/>
      <c r="C509" s="39"/>
      <c r="D509" s="39"/>
      <c r="E509" s="48"/>
      <c r="F509" s="49"/>
      <c r="G509" s="49"/>
      <c r="I509" s="1"/>
      <c r="J509" s="14"/>
      <c r="K509" s="14"/>
      <c r="M509" s="35"/>
    </row>
    <row r="510">
      <c r="A510" s="33"/>
      <c r="B510" s="33"/>
      <c r="C510" s="39"/>
      <c r="D510" s="39"/>
      <c r="E510" s="48"/>
      <c r="F510" s="49"/>
      <c r="G510" s="49"/>
      <c r="I510" s="1"/>
      <c r="J510" s="14"/>
      <c r="K510" s="14"/>
      <c r="M510" s="35"/>
    </row>
    <row r="511">
      <c r="A511" s="33"/>
      <c r="B511" s="33"/>
      <c r="C511" s="39"/>
      <c r="D511" s="39"/>
      <c r="E511" s="48"/>
      <c r="F511" s="49"/>
      <c r="G511" s="49"/>
      <c r="I511" s="1"/>
      <c r="J511" s="14"/>
      <c r="K511" s="14"/>
      <c r="M511" s="35"/>
    </row>
    <row r="512">
      <c r="A512" s="33"/>
      <c r="B512" s="33"/>
      <c r="C512" s="39"/>
      <c r="D512" s="39"/>
      <c r="E512" s="48"/>
      <c r="F512" s="49"/>
      <c r="G512" s="49"/>
      <c r="I512" s="1"/>
      <c r="J512" s="14"/>
      <c r="K512" s="14"/>
      <c r="M512" s="35"/>
    </row>
    <row r="513">
      <c r="A513" s="33"/>
      <c r="B513" s="33"/>
      <c r="C513" s="39"/>
      <c r="D513" s="39"/>
      <c r="E513" s="48"/>
      <c r="F513" s="49"/>
      <c r="G513" s="49"/>
      <c r="I513" s="1"/>
      <c r="J513" s="14"/>
      <c r="K513" s="14"/>
      <c r="M513" s="35"/>
    </row>
    <row r="514">
      <c r="A514" s="33"/>
      <c r="B514" s="33"/>
      <c r="C514" s="39"/>
      <c r="D514" s="39"/>
      <c r="E514" s="48"/>
      <c r="F514" s="49"/>
      <c r="G514" s="49"/>
      <c r="I514" s="1"/>
      <c r="J514" s="14"/>
      <c r="K514" s="14"/>
      <c r="M514" s="35"/>
    </row>
    <row r="515">
      <c r="A515" s="33"/>
      <c r="B515" s="33"/>
      <c r="C515" s="39"/>
      <c r="D515" s="39"/>
      <c r="E515" s="48"/>
      <c r="F515" s="49"/>
      <c r="G515" s="49"/>
      <c r="I515" s="1"/>
      <c r="J515" s="14"/>
      <c r="K515" s="14"/>
      <c r="M515" s="35"/>
    </row>
    <row r="516">
      <c r="A516" s="33"/>
      <c r="B516" s="33"/>
      <c r="C516" s="39"/>
      <c r="D516" s="39"/>
      <c r="E516" s="48"/>
      <c r="F516" s="49"/>
      <c r="G516" s="49"/>
      <c r="I516" s="1"/>
      <c r="J516" s="14"/>
      <c r="K516" s="14"/>
      <c r="M516" s="35"/>
    </row>
    <row r="517">
      <c r="A517" s="33"/>
      <c r="B517" s="33"/>
      <c r="C517" s="39"/>
      <c r="D517" s="39"/>
      <c r="E517" s="48"/>
      <c r="F517" s="49"/>
      <c r="G517" s="49"/>
      <c r="I517" s="1"/>
      <c r="J517" s="14"/>
      <c r="K517" s="14"/>
      <c r="M517" s="35"/>
    </row>
    <row r="518">
      <c r="A518" s="33"/>
      <c r="B518" s="33"/>
      <c r="C518" s="39"/>
      <c r="D518" s="39"/>
      <c r="E518" s="48"/>
      <c r="F518" s="49"/>
      <c r="G518" s="49"/>
      <c r="I518" s="1"/>
      <c r="J518" s="14"/>
      <c r="K518" s="14"/>
      <c r="M518" s="35"/>
    </row>
    <row r="519">
      <c r="A519" s="33"/>
      <c r="B519" s="33"/>
      <c r="C519" s="39"/>
      <c r="D519" s="39"/>
      <c r="E519" s="48"/>
      <c r="F519" s="49"/>
      <c r="G519" s="49"/>
      <c r="I519" s="1"/>
      <c r="J519" s="14"/>
      <c r="K519" s="14"/>
      <c r="M519" s="35"/>
    </row>
    <row r="520">
      <c r="A520" s="33"/>
      <c r="B520" s="33"/>
      <c r="C520" s="39"/>
      <c r="D520" s="39"/>
      <c r="E520" s="48"/>
      <c r="F520" s="49"/>
      <c r="G520" s="49"/>
      <c r="I520" s="1"/>
      <c r="J520" s="14"/>
      <c r="K520" s="14"/>
      <c r="M520" s="35"/>
    </row>
    <row r="521">
      <c r="A521" s="33"/>
      <c r="B521" s="33"/>
      <c r="C521" s="39"/>
      <c r="D521" s="39"/>
      <c r="E521" s="48"/>
      <c r="F521" s="49"/>
      <c r="G521" s="49"/>
      <c r="I521" s="1"/>
      <c r="J521" s="14"/>
      <c r="K521" s="14"/>
      <c r="M521" s="35"/>
    </row>
    <row r="522">
      <c r="A522" s="33"/>
      <c r="B522" s="33"/>
      <c r="C522" s="39"/>
      <c r="D522" s="39"/>
      <c r="E522" s="48"/>
      <c r="F522" s="49"/>
      <c r="G522" s="49"/>
      <c r="I522" s="1"/>
      <c r="J522" s="14"/>
      <c r="K522" s="14"/>
      <c r="M522" s="35"/>
    </row>
    <row r="523">
      <c r="A523" s="33"/>
      <c r="B523" s="33"/>
      <c r="C523" s="39"/>
      <c r="D523" s="39"/>
      <c r="E523" s="48"/>
      <c r="F523" s="49"/>
      <c r="G523" s="49"/>
      <c r="I523" s="1"/>
      <c r="J523" s="14"/>
      <c r="K523" s="14"/>
      <c r="M523" s="35"/>
    </row>
    <row r="524">
      <c r="A524" s="33"/>
      <c r="B524" s="33"/>
      <c r="C524" s="39"/>
      <c r="D524" s="39"/>
      <c r="E524" s="48"/>
      <c r="F524" s="49"/>
      <c r="G524" s="49"/>
      <c r="I524" s="1"/>
      <c r="J524" s="14"/>
      <c r="K524" s="14"/>
      <c r="M524" s="35"/>
    </row>
    <row r="525">
      <c r="A525" s="33"/>
      <c r="B525" s="33"/>
      <c r="C525" s="39"/>
      <c r="D525" s="39"/>
      <c r="E525" s="48"/>
      <c r="F525" s="49"/>
      <c r="G525" s="49"/>
      <c r="I525" s="1"/>
      <c r="J525" s="14"/>
      <c r="K525" s="14"/>
      <c r="M525" s="35"/>
    </row>
    <row r="526">
      <c r="A526" s="33"/>
      <c r="B526" s="33"/>
      <c r="C526" s="39"/>
      <c r="D526" s="39"/>
      <c r="E526" s="48"/>
      <c r="F526" s="49"/>
      <c r="G526" s="49"/>
      <c r="I526" s="1"/>
      <c r="J526" s="14"/>
      <c r="K526" s="14"/>
      <c r="M526" s="35"/>
    </row>
    <row r="527">
      <c r="A527" s="33"/>
      <c r="B527" s="33"/>
      <c r="C527" s="39"/>
      <c r="D527" s="39"/>
      <c r="E527" s="48"/>
      <c r="F527" s="49"/>
      <c r="G527" s="49"/>
      <c r="I527" s="1"/>
      <c r="J527" s="14"/>
      <c r="K527" s="14"/>
      <c r="M527" s="35"/>
    </row>
    <row r="528">
      <c r="A528" s="33"/>
      <c r="B528" s="33"/>
      <c r="C528" s="39"/>
      <c r="D528" s="39"/>
      <c r="E528" s="48"/>
      <c r="F528" s="49"/>
      <c r="G528" s="49"/>
      <c r="I528" s="1"/>
      <c r="J528" s="14"/>
      <c r="K528" s="14"/>
      <c r="M528" s="35"/>
    </row>
    <row r="529">
      <c r="A529" s="33"/>
      <c r="B529" s="33"/>
      <c r="C529" s="39"/>
      <c r="D529" s="39"/>
      <c r="E529" s="48"/>
      <c r="F529" s="49"/>
      <c r="G529" s="49"/>
      <c r="I529" s="1"/>
      <c r="J529" s="14"/>
      <c r="K529" s="14"/>
      <c r="M529" s="35"/>
    </row>
    <row r="530">
      <c r="A530" s="33"/>
      <c r="B530" s="33"/>
      <c r="C530" s="39"/>
      <c r="D530" s="39"/>
      <c r="E530" s="48"/>
      <c r="F530" s="49"/>
      <c r="G530" s="49"/>
      <c r="I530" s="1"/>
      <c r="J530" s="14"/>
      <c r="K530" s="14"/>
      <c r="M530" s="35"/>
    </row>
    <row r="531">
      <c r="A531" s="33"/>
      <c r="B531" s="33"/>
      <c r="C531" s="39"/>
      <c r="D531" s="39"/>
      <c r="E531" s="48"/>
      <c r="F531" s="49"/>
      <c r="G531" s="49"/>
      <c r="I531" s="1"/>
      <c r="J531" s="14"/>
      <c r="K531" s="14"/>
      <c r="M531" s="35"/>
    </row>
    <row r="532">
      <c r="A532" s="33"/>
      <c r="B532" s="33"/>
      <c r="C532" s="39"/>
      <c r="D532" s="39"/>
      <c r="E532" s="48"/>
      <c r="F532" s="49"/>
      <c r="G532" s="49"/>
      <c r="I532" s="1"/>
      <c r="J532" s="14"/>
      <c r="K532" s="14"/>
      <c r="M532" s="35"/>
    </row>
    <row r="533">
      <c r="A533" s="33"/>
      <c r="B533" s="33"/>
      <c r="C533" s="39"/>
      <c r="D533" s="39"/>
      <c r="E533" s="48"/>
      <c r="F533" s="49"/>
      <c r="G533" s="49"/>
      <c r="I533" s="1"/>
      <c r="J533" s="14"/>
      <c r="K533" s="14"/>
      <c r="M533" s="35"/>
    </row>
    <row r="534">
      <c r="A534" s="33"/>
      <c r="B534" s="33"/>
      <c r="C534" s="39"/>
      <c r="D534" s="39"/>
      <c r="E534" s="48"/>
      <c r="F534" s="49"/>
      <c r="G534" s="49"/>
      <c r="I534" s="1"/>
      <c r="J534" s="14"/>
      <c r="K534" s="14"/>
      <c r="M534" s="35"/>
    </row>
    <row r="535">
      <c r="A535" s="33"/>
      <c r="B535" s="33"/>
      <c r="C535" s="39"/>
      <c r="D535" s="39"/>
      <c r="E535" s="48"/>
      <c r="F535" s="49"/>
      <c r="G535" s="49"/>
      <c r="I535" s="1"/>
      <c r="J535" s="14"/>
      <c r="K535" s="14"/>
      <c r="M535" s="35"/>
    </row>
    <row r="536">
      <c r="A536" s="33"/>
      <c r="B536" s="33"/>
      <c r="C536" s="39"/>
      <c r="D536" s="39"/>
      <c r="E536" s="48"/>
      <c r="F536" s="49"/>
      <c r="G536" s="49"/>
      <c r="I536" s="1"/>
      <c r="J536" s="14"/>
      <c r="K536" s="14"/>
      <c r="M536" s="35"/>
    </row>
    <row r="537">
      <c r="A537" s="33"/>
      <c r="B537" s="33"/>
      <c r="C537" s="39"/>
      <c r="D537" s="39"/>
      <c r="E537" s="48"/>
      <c r="F537" s="49"/>
      <c r="G537" s="49"/>
      <c r="I537" s="1"/>
      <c r="J537" s="14"/>
      <c r="K537" s="14"/>
      <c r="M537" s="35"/>
    </row>
    <row r="538">
      <c r="A538" s="33"/>
      <c r="B538" s="33"/>
      <c r="C538" s="39"/>
      <c r="D538" s="39"/>
      <c r="E538" s="48"/>
      <c r="F538" s="49"/>
      <c r="G538" s="49"/>
      <c r="I538" s="1"/>
      <c r="J538" s="14"/>
      <c r="K538" s="14"/>
      <c r="M538" s="35"/>
    </row>
    <row r="539">
      <c r="A539" s="33"/>
      <c r="B539" s="33"/>
      <c r="C539" s="39"/>
      <c r="D539" s="39"/>
      <c r="E539" s="48"/>
      <c r="F539" s="49"/>
      <c r="G539" s="49"/>
      <c r="I539" s="1"/>
      <c r="J539" s="14"/>
      <c r="K539" s="14"/>
      <c r="M539" s="35"/>
    </row>
    <row r="540">
      <c r="A540" s="33"/>
      <c r="B540" s="33"/>
      <c r="C540" s="39"/>
      <c r="D540" s="39"/>
      <c r="E540" s="48"/>
      <c r="F540" s="49"/>
      <c r="G540" s="49"/>
      <c r="I540" s="1"/>
      <c r="J540" s="14"/>
      <c r="K540" s="14"/>
      <c r="M540" s="35"/>
    </row>
    <row r="541">
      <c r="A541" s="33"/>
      <c r="B541" s="33"/>
      <c r="C541" s="39"/>
      <c r="D541" s="39"/>
      <c r="E541" s="48"/>
      <c r="F541" s="49"/>
      <c r="G541" s="49"/>
      <c r="I541" s="1"/>
      <c r="J541" s="14"/>
      <c r="K541" s="14"/>
      <c r="M541" s="35"/>
    </row>
    <row r="542">
      <c r="A542" s="33"/>
      <c r="B542" s="33"/>
      <c r="C542" s="39"/>
      <c r="D542" s="39"/>
      <c r="E542" s="48"/>
      <c r="F542" s="49"/>
      <c r="G542" s="49"/>
      <c r="I542" s="1"/>
      <c r="J542" s="14"/>
      <c r="K542" s="14"/>
      <c r="M542" s="35"/>
    </row>
    <row r="543">
      <c r="A543" s="33"/>
      <c r="B543" s="33"/>
      <c r="C543" s="39"/>
      <c r="D543" s="39"/>
      <c r="E543" s="48"/>
      <c r="F543" s="49"/>
      <c r="G543" s="49"/>
      <c r="I543" s="1"/>
      <c r="J543" s="14"/>
      <c r="K543" s="14"/>
      <c r="M543" s="35"/>
    </row>
    <row r="544">
      <c r="A544" s="33"/>
      <c r="B544" s="33"/>
      <c r="C544" s="39"/>
      <c r="D544" s="39"/>
      <c r="E544" s="48"/>
      <c r="F544" s="49"/>
      <c r="G544" s="49"/>
      <c r="I544" s="1"/>
      <c r="J544" s="14"/>
      <c r="K544" s="14"/>
      <c r="M544" s="35"/>
    </row>
    <row r="545">
      <c r="A545" s="33"/>
      <c r="B545" s="33"/>
      <c r="C545" s="39"/>
      <c r="D545" s="39"/>
      <c r="E545" s="48"/>
      <c r="F545" s="49"/>
      <c r="G545" s="49"/>
      <c r="I545" s="1"/>
      <c r="J545" s="14"/>
      <c r="K545" s="14"/>
      <c r="M545" s="35"/>
    </row>
    <row r="546">
      <c r="A546" s="33"/>
      <c r="B546" s="33"/>
      <c r="C546" s="39"/>
      <c r="D546" s="39"/>
      <c r="E546" s="48"/>
      <c r="F546" s="49"/>
      <c r="G546" s="49"/>
      <c r="I546" s="1"/>
      <c r="J546" s="14"/>
      <c r="K546" s="14"/>
      <c r="M546" s="35"/>
    </row>
    <row r="547">
      <c r="A547" s="33"/>
      <c r="B547" s="33"/>
      <c r="C547" s="39"/>
      <c r="D547" s="39"/>
      <c r="E547" s="48"/>
      <c r="F547" s="49"/>
      <c r="G547" s="49"/>
      <c r="I547" s="1"/>
      <c r="J547" s="14"/>
      <c r="K547" s="14"/>
      <c r="M547" s="35"/>
    </row>
    <row r="548">
      <c r="A548" s="33"/>
      <c r="B548" s="33"/>
      <c r="C548" s="39"/>
      <c r="D548" s="39"/>
      <c r="E548" s="48"/>
      <c r="F548" s="49"/>
      <c r="G548" s="49"/>
      <c r="I548" s="1"/>
      <c r="J548" s="14"/>
      <c r="K548" s="14"/>
      <c r="M548" s="35"/>
    </row>
    <row r="549">
      <c r="A549" s="33"/>
      <c r="B549" s="33"/>
      <c r="C549" s="39"/>
      <c r="D549" s="39"/>
      <c r="E549" s="48"/>
      <c r="F549" s="49"/>
      <c r="G549" s="49"/>
      <c r="I549" s="1"/>
      <c r="J549" s="14"/>
      <c r="K549" s="14"/>
      <c r="M549" s="35"/>
    </row>
    <row r="550">
      <c r="A550" s="33"/>
      <c r="B550" s="33"/>
      <c r="C550" s="39"/>
      <c r="D550" s="39"/>
      <c r="E550" s="48"/>
      <c r="F550" s="49"/>
      <c r="G550" s="49"/>
      <c r="I550" s="1"/>
      <c r="J550" s="14"/>
      <c r="K550" s="14"/>
      <c r="M550" s="35"/>
    </row>
    <row r="551">
      <c r="A551" s="33"/>
      <c r="B551" s="33"/>
      <c r="C551" s="39"/>
      <c r="D551" s="39"/>
      <c r="E551" s="48"/>
      <c r="F551" s="49"/>
      <c r="G551" s="49"/>
      <c r="I551" s="1"/>
      <c r="J551" s="14"/>
      <c r="K551" s="14"/>
      <c r="M551" s="35"/>
    </row>
    <row r="552">
      <c r="A552" s="33"/>
      <c r="B552" s="33"/>
      <c r="C552" s="39"/>
      <c r="D552" s="39"/>
      <c r="E552" s="48"/>
      <c r="F552" s="49"/>
      <c r="G552" s="49"/>
      <c r="I552" s="1"/>
      <c r="J552" s="14"/>
      <c r="K552" s="14"/>
      <c r="M552" s="35"/>
    </row>
    <row r="553">
      <c r="A553" s="33"/>
      <c r="B553" s="33"/>
      <c r="C553" s="39"/>
      <c r="D553" s="39"/>
      <c r="E553" s="48"/>
      <c r="F553" s="49"/>
      <c r="G553" s="49"/>
      <c r="I553" s="1"/>
      <c r="J553" s="14"/>
      <c r="K553" s="14"/>
      <c r="M553" s="35"/>
    </row>
    <row r="554">
      <c r="A554" s="33"/>
      <c r="B554" s="33"/>
      <c r="C554" s="39"/>
      <c r="D554" s="39"/>
      <c r="E554" s="48"/>
      <c r="F554" s="49"/>
      <c r="G554" s="49"/>
      <c r="I554" s="1"/>
      <c r="J554" s="14"/>
      <c r="K554" s="14"/>
      <c r="M554" s="35"/>
    </row>
    <row r="555">
      <c r="A555" s="33"/>
      <c r="B555" s="33"/>
      <c r="C555" s="39"/>
      <c r="D555" s="39"/>
      <c r="E555" s="48"/>
      <c r="F555" s="49"/>
      <c r="G555" s="49"/>
      <c r="I555" s="1"/>
      <c r="J555" s="14"/>
      <c r="K555" s="14"/>
      <c r="M555" s="35"/>
    </row>
    <row r="556">
      <c r="A556" s="33"/>
      <c r="B556" s="33"/>
      <c r="C556" s="39"/>
      <c r="D556" s="39"/>
      <c r="E556" s="48"/>
      <c r="F556" s="49"/>
      <c r="G556" s="49"/>
      <c r="I556" s="1"/>
      <c r="J556" s="14"/>
      <c r="K556" s="14"/>
      <c r="M556" s="35"/>
    </row>
    <row r="557">
      <c r="A557" s="33"/>
      <c r="B557" s="33"/>
      <c r="C557" s="39"/>
      <c r="D557" s="39"/>
      <c r="E557" s="48"/>
      <c r="F557" s="49"/>
      <c r="G557" s="49"/>
      <c r="I557" s="1"/>
      <c r="J557" s="14"/>
      <c r="K557" s="14"/>
      <c r="M557" s="35"/>
    </row>
    <row r="558">
      <c r="A558" s="33"/>
      <c r="B558" s="33"/>
      <c r="C558" s="39"/>
      <c r="D558" s="39"/>
      <c r="E558" s="48"/>
      <c r="F558" s="49"/>
      <c r="G558" s="49"/>
      <c r="I558" s="1"/>
      <c r="J558" s="14"/>
      <c r="K558" s="14"/>
      <c r="M558" s="35"/>
    </row>
    <row r="559">
      <c r="A559" s="33"/>
      <c r="B559" s="33"/>
      <c r="C559" s="39"/>
      <c r="D559" s="39"/>
      <c r="E559" s="48"/>
      <c r="F559" s="49"/>
      <c r="G559" s="49"/>
      <c r="I559" s="1"/>
      <c r="J559" s="14"/>
      <c r="K559" s="14"/>
      <c r="M559" s="35"/>
    </row>
    <row r="560">
      <c r="A560" s="33"/>
      <c r="B560" s="33"/>
      <c r="C560" s="39"/>
      <c r="D560" s="39"/>
      <c r="E560" s="48"/>
      <c r="F560" s="49"/>
      <c r="G560" s="49"/>
      <c r="I560" s="1"/>
      <c r="J560" s="14"/>
      <c r="K560" s="14"/>
      <c r="M560" s="35"/>
    </row>
    <row r="561">
      <c r="A561" s="33"/>
      <c r="B561" s="33"/>
      <c r="C561" s="39"/>
      <c r="D561" s="39"/>
      <c r="E561" s="48"/>
      <c r="F561" s="49"/>
      <c r="G561" s="49"/>
      <c r="I561" s="1"/>
      <c r="J561" s="14"/>
      <c r="K561" s="14"/>
      <c r="M561" s="35"/>
    </row>
    <row r="562">
      <c r="A562" s="33"/>
      <c r="B562" s="33"/>
      <c r="C562" s="39"/>
      <c r="D562" s="39"/>
      <c r="E562" s="48"/>
      <c r="F562" s="49"/>
      <c r="G562" s="49"/>
      <c r="I562" s="1"/>
      <c r="J562" s="14"/>
      <c r="K562" s="14"/>
      <c r="M562" s="35"/>
    </row>
    <row r="563">
      <c r="A563" s="33"/>
      <c r="B563" s="33"/>
      <c r="C563" s="39"/>
      <c r="D563" s="39"/>
      <c r="E563" s="48"/>
      <c r="F563" s="49"/>
      <c r="G563" s="49"/>
      <c r="I563" s="1"/>
      <c r="J563" s="14"/>
      <c r="K563" s="14"/>
      <c r="M563" s="35"/>
    </row>
    <row r="564">
      <c r="A564" s="33"/>
      <c r="B564" s="33"/>
      <c r="C564" s="39"/>
      <c r="D564" s="39"/>
      <c r="E564" s="48"/>
      <c r="F564" s="49"/>
      <c r="G564" s="49"/>
      <c r="I564" s="1"/>
      <c r="J564" s="14"/>
      <c r="K564" s="14"/>
      <c r="M564" s="35"/>
    </row>
    <row r="565">
      <c r="A565" s="33"/>
      <c r="B565" s="33"/>
      <c r="C565" s="39"/>
      <c r="D565" s="39"/>
      <c r="E565" s="48"/>
      <c r="F565" s="49"/>
      <c r="G565" s="49"/>
      <c r="I565" s="1"/>
      <c r="J565" s="14"/>
      <c r="K565" s="14"/>
      <c r="M565" s="35"/>
    </row>
    <row r="566">
      <c r="A566" s="33"/>
      <c r="B566" s="33"/>
      <c r="C566" s="39"/>
      <c r="D566" s="39"/>
      <c r="E566" s="48"/>
      <c r="F566" s="49"/>
      <c r="G566" s="49"/>
      <c r="I566" s="1"/>
      <c r="J566" s="14"/>
      <c r="K566" s="14"/>
      <c r="M566" s="35"/>
    </row>
    <row r="567">
      <c r="A567" s="33"/>
      <c r="B567" s="33"/>
      <c r="C567" s="39"/>
      <c r="D567" s="39"/>
      <c r="E567" s="48"/>
      <c r="F567" s="49"/>
      <c r="G567" s="49"/>
      <c r="I567" s="1"/>
      <c r="J567" s="14"/>
      <c r="K567" s="14"/>
      <c r="M567" s="35"/>
    </row>
    <row r="568">
      <c r="A568" s="33"/>
      <c r="B568" s="33"/>
      <c r="C568" s="39"/>
      <c r="D568" s="39"/>
      <c r="E568" s="48"/>
      <c r="F568" s="49"/>
      <c r="G568" s="49"/>
      <c r="I568" s="1"/>
      <c r="J568" s="14"/>
      <c r="K568" s="14"/>
      <c r="M568" s="35"/>
    </row>
    <row r="569">
      <c r="A569" s="33"/>
      <c r="B569" s="33"/>
      <c r="C569" s="39"/>
      <c r="D569" s="39"/>
      <c r="E569" s="48"/>
      <c r="F569" s="49"/>
      <c r="G569" s="49"/>
      <c r="I569" s="1"/>
      <c r="J569" s="14"/>
      <c r="K569" s="14"/>
      <c r="M569" s="35"/>
    </row>
    <row r="570">
      <c r="A570" s="33"/>
      <c r="B570" s="33"/>
      <c r="C570" s="39"/>
      <c r="D570" s="39"/>
      <c r="E570" s="48"/>
      <c r="F570" s="49"/>
      <c r="G570" s="49"/>
      <c r="I570" s="1"/>
      <c r="J570" s="14"/>
      <c r="K570" s="14"/>
      <c r="M570" s="35"/>
    </row>
    <row r="571">
      <c r="A571" s="33"/>
      <c r="B571" s="33"/>
      <c r="C571" s="39"/>
      <c r="D571" s="39"/>
      <c r="E571" s="48"/>
      <c r="F571" s="49"/>
      <c r="G571" s="49"/>
      <c r="I571" s="1"/>
      <c r="J571" s="14"/>
      <c r="K571" s="14"/>
      <c r="M571" s="35"/>
    </row>
    <row r="572">
      <c r="A572" s="33"/>
      <c r="B572" s="33"/>
      <c r="C572" s="39"/>
      <c r="D572" s="39"/>
      <c r="E572" s="48"/>
      <c r="F572" s="49"/>
      <c r="G572" s="49"/>
      <c r="I572" s="1"/>
      <c r="J572" s="14"/>
      <c r="K572" s="14"/>
      <c r="M572" s="35"/>
    </row>
    <row r="573">
      <c r="A573" s="33"/>
      <c r="B573" s="33"/>
      <c r="C573" s="39"/>
      <c r="D573" s="39"/>
      <c r="E573" s="48"/>
      <c r="F573" s="49"/>
      <c r="G573" s="49"/>
      <c r="I573" s="1"/>
      <c r="J573" s="14"/>
      <c r="K573" s="14"/>
      <c r="M573" s="35"/>
    </row>
    <row r="574">
      <c r="A574" s="33"/>
      <c r="B574" s="33"/>
      <c r="C574" s="39"/>
      <c r="D574" s="39"/>
      <c r="E574" s="48"/>
      <c r="F574" s="49"/>
      <c r="G574" s="49"/>
      <c r="I574" s="1"/>
      <c r="J574" s="14"/>
      <c r="K574" s="14"/>
      <c r="M574" s="35"/>
    </row>
    <row r="575">
      <c r="A575" s="33"/>
      <c r="B575" s="33"/>
      <c r="C575" s="39"/>
      <c r="D575" s="39"/>
      <c r="E575" s="48"/>
      <c r="F575" s="49"/>
      <c r="G575" s="49"/>
      <c r="I575" s="1"/>
      <c r="J575" s="14"/>
      <c r="K575" s="14"/>
      <c r="M575" s="35"/>
    </row>
    <row r="576">
      <c r="A576" s="33"/>
      <c r="B576" s="33"/>
      <c r="C576" s="39"/>
      <c r="D576" s="39"/>
      <c r="E576" s="48"/>
      <c r="F576" s="49"/>
      <c r="G576" s="49"/>
      <c r="I576" s="1"/>
      <c r="J576" s="14"/>
      <c r="K576" s="14"/>
      <c r="M576" s="35"/>
    </row>
    <row r="577">
      <c r="A577" s="33"/>
      <c r="B577" s="33"/>
      <c r="C577" s="39"/>
      <c r="D577" s="39"/>
      <c r="E577" s="48"/>
      <c r="F577" s="49"/>
      <c r="G577" s="49"/>
      <c r="I577" s="1"/>
      <c r="J577" s="14"/>
      <c r="K577" s="14"/>
      <c r="M577" s="35"/>
    </row>
    <row r="578">
      <c r="A578" s="33"/>
      <c r="B578" s="33"/>
      <c r="C578" s="39"/>
      <c r="D578" s="39"/>
      <c r="E578" s="48"/>
      <c r="F578" s="49"/>
      <c r="G578" s="49"/>
      <c r="I578" s="1"/>
      <c r="J578" s="14"/>
      <c r="K578" s="14"/>
      <c r="M578" s="35"/>
    </row>
    <row r="579">
      <c r="A579" s="33"/>
      <c r="B579" s="33"/>
      <c r="C579" s="39"/>
      <c r="D579" s="39"/>
      <c r="E579" s="48"/>
      <c r="F579" s="49"/>
      <c r="G579" s="49"/>
      <c r="I579" s="1"/>
      <c r="J579" s="14"/>
      <c r="K579" s="14"/>
      <c r="M579" s="35"/>
    </row>
    <row r="580">
      <c r="A580" s="33"/>
      <c r="B580" s="33"/>
      <c r="C580" s="39"/>
      <c r="D580" s="39"/>
      <c r="E580" s="48"/>
      <c r="F580" s="49"/>
      <c r="G580" s="49"/>
      <c r="I580" s="1"/>
      <c r="J580" s="14"/>
      <c r="K580" s="14"/>
      <c r="M580" s="35"/>
    </row>
    <row r="581">
      <c r="A581" s="33"/>
      <c r="B581" s="33"/>
      <c r="C581" s="39"/>
      <c r="D581" s="39"/>
      <c r="E581" s="48"/>
      <c r="F581" s="49"/>
      <c r="G581" s="49"/>
      <c r="I581" s="1"/>
      <c r="J581" s="14"/>
      <c r="K581" s="14"/>
      <c r="M581" s="35"/>
    </row>
    <row r="582">
      <c r="A582" s="33"/>
      <c r="B582" s="33"/>
      <c r="C582" s="39"/>
      <c r="D582" s="39"/>
      <c r="E582" s="48"/>
      <c r="F582" s="49"/>
      <c r="G582" s="49"/>
      <c r="I582" s="1"/>
      <c r="J582" s="14"/>
      <c r="K582" s="14"/>
      <c r="M582" s="35"/>
    </row>
    <row r="583">
      <c r="A583" s="33"/>
      <c r="B583" s="33"/>
      <c r="C583" s="39"/>
      <c r="D583" s="39"/>
      <c r="E583" s="48"/>
      <c r="F583" s="49"/>
      <c r="G583" s="49"/>
      <c r="I583" s="1"/>
      <c r="J583" s="14"/>
      <c r="K583" s="14"/>
      <c r="M583" s="35"/>
    </row>
    <row r="584">
      <c r="A584" s="33"/>
      <c r="B584" s="33"/>
      <c r="C584" s="39"/>
      <c r="D584" s="39"/>
      <c r="E584" s="48"/>
      <c r="F584" s="49"/>
      <c r="G584" s="49"/>
      <c r="I584" s="1"/>
      <c r="J584" s="14"/>
      <c r="K584" s="14"/>
      <c r="M584" s="35"/>
    </row>
    <row r="585">
      <c r="A585" s="33"/>
      <c r="B585" s="33"/>
      <c r="C585" s="39"/>
      <c r="D585" s="39"/>
      <c r="E585" s="48"/>
      <c r="F585" s="49"/>
      <c r="G585" s="49"/>
      <c r="I585" s="1"/>
      <c r="J585" s="14"/>
      <c r="K585" s="14"/>
      <c r="M585" s="35"/>
    </row>
    <row r="586">
      <c r="A586" s="33"/>
      <c r="B586" s="33"/>
      <c r="C586" s="39"/>
      <c r="D586" s="39"/>
      <c r="E586" s="48"/>
      <c r="F586" s="49"/>
      <c r="G586" s="49"/>
      <c r="I586" s="1"/>
      <c r="J586" s="14"/>
      <c r="K586" s="14"/>
      <c r="M586" s="35"/>
    </row>
    <row r="587">
      <c r="A587" s="33"/>
      <c r="B587" s="33"/>
      <c r="C587" s="39"/>
      <c r="D587" s="39"/>
      <c r="E587" s="48"/>
      <c r="F587" s="49"/>
      <c r="G587" s="49"/>
      <c r="I587" s="1"/>
      <c r="J587" s="14"/>
      <c r="K587" s="14"/>
      <c r="M587" s="35"/>
    </row>
    <row r="588">
      <c r="A588" s="33"/>
      <c r="B588" s="33"/>
      <c r="C588" s="39"/>
      <c r="D588" s="39"/>
      <c r="E588" s="48"/>
      <c r="F588" s="49"/>
      <c r="G588" s="49"/>
      <c r="I588" s="1"/>
      <c r="J588" s="14"/>
      <c r="K588" s="14"/>
      <c r="M588" s="35"/>
    </row>
    <row r="589">
      <c r="A589" s="33"/>
      <c r="B589" s="33"/>
      <c r="C589" s="39"/>
      <c r="D589" s="39"/>
      <c r="E589" s="48"/>
      <c r="F589" s="49"/>
      <c r="G589" s="49"/>
      <c r="I589" s="1"/>
      <c r="J589" s="14"/>
      <c r="K589" s="14"/>
      <c r="M589" s="35"/>
    </row>
    <row r="590">
      <c r="A590" s="33"/>
      <c r="B590" s="33"/>
      <c r="C590" s="39"/>
      <c r="D590" s="39"/>
      <c r="E590" s="48"/>
      <c r="F590" s="49"/>
      <c r="G590" s="49"/>
      <c r="I590" s="1"/>
      <c r="J590" s="14"/>
      <c r="K590" s="14"/>
      <c r="M590" s="35"/>
    </row>
    <row r="591">
      <c r="A591" s="33"/>
      <c r="B591" s="33"/>
      <c r="C591" s="39"/>
      <c r="D591" s="39"/>
      <c r="E591" s="48"/>
      <c r="F591" s="49"/>
      <c r="G591" s="49"/>
      <c r="I591" s="1"/>
      <c r="J591" s="14"/>
      <c r="K591" s="14"/>
      <c r="M591" s="35"/>
    </row>
    <row r="592">
      <c r="A592" s="33"/>
      <c r="B592" s="33"/>
      <c r="C592" s="39"/>
      <c r="D592" s="39"/>
      <c r="E592" s="48"/>
      <c r="F592" s="49"/>
      <c r="G592" s="49"/>
      <c r="I592" s="1"/>
      <c r="J592" s="14"/>
      <c r="K592" s="14"/>
      <c r="M592" s="35"/>
    </row>
    <row r="593">
      <c r="A593" s="33"/>
      <c r="B593" s="33"/>
      <c r="C593" s="39"/>
      <c r="D593" s="39"/>
      <c r="E593" s="48"/>
      <c r="F593" s="49"/>
      <c r="G593" s="49"/>
      <c r="I593" s="1"/>
      <c r="J593" s="14"/>
      <c r="K593" s="14"/>
      <c r="M593" s="35"/>
    </row>
    <row r="594">
      <c r="A594" s="33"/>
      <c r="B594" s="33"/>
      <c r="C594" s="39"/>
      <c r="D594" s="39"/>
      <c r="E594" s="48"/>
      <c r="F594" s="49"/>
      <c r="G594" s="49"/>
      <c r="I594" s="1"/>
      <c r="J594" s="14"/>
      <c r="K594" s="14"/>
      <c r="M594" s="35"/>
    </row>
    <row r="595">
      <c r="A595" s="33"/>
      <c r="B595" s="33"/>
      <c r="C595" s="39"/>
      <c r="D595" s="39"/>
      <c r="E595" s="48"/>
      <c r="F595" s="49"/>
      <c r="G595" s="49"/>
      <c r="I595" s="1"/>
      <c r="J595" s="14"/>
      <c r="K595" s="14"/>
      <c r="M595" s="35"/>
    </row>
    <row r="596">
      <c r="A596" s="33"/>
      <c r="B596" s="33"/>
      <c r="C596" s="39"/>
      <c r="D596" s="39"/>
      <c r="E596" s="48"/>
      <c r="F596" s="49"/>
      <c r="G596" s="49"/>
      <c r="I596" s="1"/>
      <c r="J596" s="14"/>
      <c r="K596" s="14"/>
      <c r="M596" s="35"/>
    </row>
    <row r="597">
      <c r="A597" s="33"/>
      <c r="B597" s="33"/>
      <c r="C597" s="39"/>
      <c r="D597" s="39"/>
      <c r="E597" s="48"/>
      <c r="F597" s="49"/>
      <c r="G597" s="49"/>
      <c r="I597" s="1"/>
      <c r="J597" s="14"/>
      <c r="K597" s="14"/>
      <c r="M597" s="35"/>
    </row>
    <row r="598">
      <c r="A598" s="33"/>
      <c r="B598" s="33"/>
      <c r="C598" s="39"/>
      <c r="D598" s="39"/>
      <c r="E598" s="48"/>
      <c r="F598" s="49"/>
      <c r="G598" s="49"/>
      <c r="I598" s="1"/>
      <c r="J598" s="14"/>
      <c r="K598" s="14"/>
      <c r="M598" s="35"/>
    </row>
    <row r="599">
      <c r="A599" s="33"/>
      <c r="B599" s="33"/>
      <c r="C599" s="39"/>
      <c r="D599" s="39"/>
      <c r="E599" s="48"/>
      <c r="F599" s="49"/>
      <c r="G599" s="49"/>
      <c r="I599" s="1"/>
      <c r="J599" s="14"/>
      <c r="K599" s="14"/>
      <c r="M599" s="35"/>
    </row>
    <row r="600">
      <c r="A600" s="33"/>
      <c r="B600" s="33"/>
      <c r="C600" s="39"/>
      <c r="D600" s="39"/>
      <c r="E600" s="48"/>
      <c r="F600" s="49"/>
      <c r="G600" s="49"/>
      <c r="I600" s="1"/>
      <c r="J600" s="14"/>
      <c r="K600" s="14"/>
      <c r="M600" s="35"/>
    </row>
    <row r="601">
      <c r="A601" s="33"/>
      <c r="B601" s="33"/>
      <c r="C601" s="39"/>
      <c r="D601" s="39"/>
      <c r="E601" s="48"/>
      <c r="F601" s="49"/>
      <c r="G601" s="49"/>
      <c r="I601" s="1"/>
      <c r="J601" s="14"/>
      <c r="K601" s="14"/>
      <c r="M601" s="35"/>
    </row>
    <row r="602">
      <c r="A602" s="33"/>
      <c r="B602" s="33"/>
      <c r="C602" s="39"/>
      <c r="D602" s="39"/>
      <c r="E602" s="48"/>
      <c r="F602" s="49"/>
      <c r="G602" s="49"/>
      <c r="I602" s="1"/>
      <c r="J602" s="14"/>
      <c r="K602" s="14"/>
      <c r="M602" s="35"/>
    </row>
    <row r="603">
      <c r="A603" s="33"/>
      <c r="B603" s="33"/>
      <c r="C603" s="39"/>
      <c r="D603" s="39"/>
      <c r="E603" s="48"/>
      <c r="F603" s="49"/>
      <c r="G603" s="49"/>
      <c r="I603" s="1"/>
      <c r="J603" s="14"/>
      <c r="K603" s="14"/>
      <c r="M603" s="35"/>
    </row>
    <row r="604">
      <c r="A604" s="33"/>
      <c r="B604" s="33"/>
      <c r="C604" s="39"/>
      <c r="D604" s="39"/>
      <c r="E604" s="48"/>
      <c r="F604" s="49"/>
      <c r="G604" s="49"/>
      <c r="I604" s="1"/>
      <c r="J604" s="14"/>
      <c r="K604" s="14"/>
      <c r="M604" s="35"/>
    </row>
    <row r="605">
      <c r="A605" s="33"/>
      <c r="B605" s="33"/>
      <c r="C605" s="39"/>
      <c r="D605" s="39"/>
      <c r="E605" s="48"/>
      <c r="F605" s="49"/>
      <c r="G605" s="49"/>
      <c r="I605" s="1"/>
      <c r="J605" s="14"/>
      <c r="K605" s="14"/>
      <c r="M605" s="35"/>
    </row>
    <row r="606">
      <c r="A606" s="33"/>
      <c r="B606" s="33"/>
      <c r="C606" s="39"/>
      <c r="D606" s="39"/>
      <c r="E606" s="48"/>
      <c r="F606" s="49"/>
      <c r="G606" s="49"/>
      <c r="I606" s="1"/>
      <c r="J606" s="14"/>
      <c r="K606" s="14"/>
      <c r="M606" s="35"/>
    </row>
    <row r="607">
      <c r="A607" s="33"/>
      <c r="B607" s="33"/>
      <c r="C607" s="39"/>
      <c r="D607" s="39"/>
      <c r="E607" s="48"/>
      <c r="F607" s="49"/>
      <c r="G607" s="49"/>
      <c r="I607" s="1"/>
      <c r="J607" s="14"/>
      <c r="K607" s="14"/>
      <c r="M607" s="35"/>
    </row>
    <row r="608">
      <c r="A608" s="33"/>
      <c r="B608" s="33"/>
      <c r="C608" s="39"/>
      <c r="D608" s="39"/>
      <c r="E608" s="48"/>
      <c r="F608" s="49"/>
      <c r="G608" s="49"/>
      <c r="I608" s="1"/>
      <c r="J608" s="14"/>
      <c r="K608" s="14"/>
      <c r="M608" s="35"/>
    </row>
    <row r="609">
      <c r="A609" s="33"/>
      <c r="B609" s="33"/>
      <c r="C609" s="39"/>
      <c r="D609" s="39"/>
      <c r="E609" s="48"/>
      <c r="F609" s="49"/>
      <c r="G609" s="49"/>
      <c r="I609" s="1"/>
      <c r="J609" s="14"/>
      <c r="K609" s="14"/>
      <c r="M609" s="35"/>
    </row>
    <row r="610">
      <c r="A610" s="33"/>
      <c r="B610" s="33"/>
      <c r="C610" s="39"/>
      <c r="D610" s="39"/>
      <c r="E610" s="48"/>
      <c r="F610" s="49"/>
      <c r="G610" s="49"/>
      <c r="I610" s="1"/>
      <c r="J610" s="14"/>
      <c r="K610" s="14"/>
      <c r="M610" s="35"/>
    </row>
    <row r="611">
      <c r="A611" s="33"/>
      <c r="B611" s="33"/>
      <c r="C611" s="39"/>
      <c r="D611" s="39"/>
      <c r="E611" s="48"/>
      <c r="F611" s="49"/>
      <c r="G611" s="49"/>
      <c r="I611" s="1"/>
      <c r="J611" s="14"/>
      <c r="K611" s="14"/>
      <c r="M611" s="35"/>
    </row>
    <row r="612">
      <c r="A612" s="33"/>
      <c r="B612" s="33"/>
      <c r="C612" s="39"/>
      <c r="D612" s="39"/>
      <c r="E612" s="48"/>
      <c r="F612" s="49"/>
      <c r="G612" s="49"/>
      <c r="I612" s="1"/>
      <c r="J612" s="14"/>
      <c r="K612" s="14"/>
      <c r="M612" s="35"/>
    </row>
    <row r="613">
      <c r="A613" s="33"/>
      <c r="B613" s="33"/>
      <c r="C613" s="39"/>
      <c r="D613" s="39"/>
      <c r="E613" s="48"/>
      <c r="F613" s="49"/>
      <c r="G613" s="49"/>
      <c r="I613" s="1"/>
      <c r="J613" s="14"/>
      <c r="K613" s="14"/>
      <c r="M613" s="35"/>
    </row>
    <row r="614">
      <c r="A614" s="33"/>
      <c r="B614" s="33"/>
      <c r="C614" s="39"/>
      <c r="D614" s="39"/>
      <c r="E614" s="48"/>
      <c r="F614" s="49"/>
      <c r="G614" s="49"/>
      <c r="I614" s="1"/>
      <c r="J614" s="14"/>
      <c r="K614" s="14"/>
      <c r="M614" s="35"/>
    </row>
    <row r="615">
      <c r="A615" s="33"/>
      <c r="B615" s="33"/>
      <c r="C615" s="39"/>
      <c r="D615" s="39"/>
      <c r="E615" s="48"/>
      <c r="F615" s="49"/>
      <c r="G615" s="49"/>
      <c r="I615" s="1"/>
      <c r="J615" s="14"/>
      <c r="K615" s="14"/>
      <c r="M615" s="35"/>
    </row>
    <row r="616">
      <c r="A616" s="33"/>
      <c r="B616" s="33"/>
      <c r="C616" s="39"/>
      <c r="D616" s="39"/>
      <c r="E616" s="48"/>
      <c r="F616" s="49"/>
      <c r="G616" s="49"/>
      <c r="I616" s="1"/>
      <c r="J616" s="14"/>
      <c r="K616" s="14"/>
      <c r="M616" s="35"/>
    </row>
    <row r="617">
      <c r="A617" s="33"/>
      <c r="B617" s="33"/>
      <c r="C617" s="39"/>
      <c r="D617" s="39"/>
      <c r="E617" s="48"/>
      <c r="F617" s="49"/>
      <c r="G617" s="49"/>
      <c r="I617" s="1"/>
      <c r="J617" s="14"/>
      <c r="K617" s="14"/>
      <c r="M617" s="35"/>
    </row>
    <row r="618">
      <c r="A618" s="33"/>
      <c r="B618" s="33"/>
      <c r="C618" s="39"/>
      <c r="D618" s="39"/>
      <c r="E618" s="48"/>
      <c r="F618" s="49"/>
      <c r="G618" s="49"/>
      <c r="I618" s="1"/>
      <c r="J618" s="14"/>
      <c r="K618" s="14"/>
      <c r="M618" s="35"/>
    </row>
    <row r="619">
      <c r="A619" s="33"/>
      <c r="B619" s="33"/>
      <c r="C619" s="39"/>
      <c r="D619" s="39"/>
      <c r="E619" s="48"/>
      <c r="F619" s="49"/>
      <c r="G619" s="49"/>
      <c r="I619" s="1"/>
      <c r="J619" s="14"/>
      <c r="K619" s="14"/>
      <c r="M619" s="35"/>
    </row>
    <row r="620">
      <c r="A620" s="33"/>
      <c r="B620" s="33"/>
      <c r="C620" s="39"/>
      <c r="D620" s="39"/>
      <c r="E620" s="48"/>
      <c r="F620" s="49"/>
      <c r="G620" s="49"/>
      <c r="I620" s="1"/>
      <c r="J620" s="14"/>
      <c r="K620" s="14"/>
      <c r="M620" s="35"/>
    </row>
    <row r="621">
      <c r="A621" s="33"/>
      <c r="B621" s="33"/>
      <c r="C621" s="39"/>
      <c r="D621" s="39"/>
      <c r="E621" s="48"/>
      <c r="F621" s="49"/>
      <c r="G621" s="49"/>
      <c r="I621" s="1"/>
      <c r="J621" s="14"/>
      <c r="K621" s="14"/>
      <c r="M621" s="35"/>
    </row>
    <row r="622">
      <c r="A622" s="33"/>
      <c r="B622" s="33"/>
      <c r="C622" s="39"/>
      <c r="D622" s="39"/>
      <c r="E622" s="48"/>
      <c r="F622" s="49"/>
      <c r="G622" s="49"/>
      <c r="I622" s="1"/>
      <c r="J622" s="14"/>
      <c r="K622" s="14"/>
      <c r="M622" s="35"/>
    </row>
    <row r="623">
      <c r="A623" s="33"/>
      <c r="B623" s="33"/>
      <c r="C623" s="39"/>
      <c r="D623" s="39"/>
      <c r="E623" s="48"/>
      <c r="F623" s="49"/>
      <c r="G623" s="49"/>
      <c r="I623" s="1"/>
      <c r="J623" s="14"/>
      <c r="K623" s="14"/>
      <c r="M623" s="35"/>
    </row>
    <row r="624">
      <c r="A624" s="33"/>
      <c r="B624" s="33"/>
      <c r="C624" s="39"/>
      <c r="D624" s="39"/>
      <c r="E624" s="48"/>
      <c r="F624" s="49"/>
      <c r="G624" s="49"/>
      <c r="I624" s="1"/>
      <c r="J624" s="14"/>
      <c r="K624" s="14"/>
      <c r="M624" s="35"/>
    </row>
    <row r="625">
      <c r="A625" s="33"/>
      <c r="B625" s="33"/>
      <c r="C625" s="39"/>
      <c r="D625" s="39"/>
      <c r="E625" s="48"/>
      <c r="F625" s="49"/>
      <c r="G625" s="49"/>
      <c r="I625" s="1"/>
      <c r="J625" s="14"/>
      <c r="K625" s="14"/>
      <c r="M625" s="35"/>
    </row>
    <row r="626">
      <c r="A626" s="33"/>
      <c r="B626" s="33"/>
      <c r="C626" s="39"/>
      <c r="D626" s="39"/>
      <c r="E626" s="48"/>
      <c r="F626" s="49"/>
      <c r="G626" s="49"/>
      <c r="I626" s="1"/>
      <c r="J626" s="14"/>
      <c r="K626" s="14"/>
      <c r="M626" s="35"/>
    </row>
    <row r="627">
      <c r="A627" s="33"/>
      <c r="B627" s="33"/>
      <c r="C627" s="39"/>
      <c r="D627" s="39"/>
      <c r="E627" s="48"/>
      <c r="F627" s="49"/>
      <c r="G627" s="49"/>
      <c r="I627" s="1"/>
      <c r="J627" s="14"/>
      <c r="K627" s="14"/>
      <c r="M627" s="35"/>
    </row>
    <row r="628">
      <c r="A628" s="33"/>
      <c r="B628" s="33"/>
      <c r="C628" s="39"/>
      <c r="D628" s="39"/>
      <c r="E628" s="48"/>
      <c r="F628" s="49"/>
      <c r="G628" s="49"/>
      <c r="I628" s="1"/>
      <c r="J628" s="14"/>
      <c r="K628" s="14"/>
      <c r="M628" s="35"/>
    </row>
    <row r="629">
      <c r="A629" s="33"/>
      <c r="B629" s="33"/>
      <c r="C629" s="39"/>
      <c r="D629" s="39"/>
      <c r="E629" s="48"/>
      <c r="F629" s="49"/>
      <c r="G629" s="49"/>
      <c r="I629" s="1"/>
      <c r="J629" s="14"/>
      <c r="K629" s="14"/>
      <c r="M629" s="35"/>
    </row>
    <row r="630">
      <c r="A630" s="33"/>
      <c r="B630" s="33"/>
      <c r="C630" s="39"/>
      <c r="D630" s="39"/>
      <c r="E630" s="48"/>
      <c r="F630" s="49"/>
      <c r="G630" s="49"/>
      <c r="I630" s="1"/>
      <c r="J630" s="14"/>
      <c r="K630" s="14"/>
      <c r="M630" s="35"/>
    </row>
    <row r="631">
      <c r="A631" s="33"/>
      <c r="B631" s="33"/>
      <c r="C631" s="39"/>
      <c r="D631" s="39"/>
      <c r="E631" s="48"/>
      <c r="F631" s="49"/>
      <c r="G631" s="49"/>
      <c r="I631" s="1"/>
      <c r="J631" s="14"/>
      <c r="K631" s="14"/>
      <c r="M631" s="35"/>
    </row>
    <row r="632">
      <c r="A632" s="33"/>
      <c r="B632" s="33"/>
      <c r="C632" s="39"/>
      <c r="D632" s="39"/>
      <c r="E632" s="48"/>
      <c r="F632" s="49"/>
      <c r="G632" s="49"/>
      <c r="I632" s="1"/>
      <c r="J632" s="14"/>
      <c r="K632" s="14"/>
      <c r="M632" s="35"/>
    </row>
    <row r="633">
      <c r="A633" s="33"/>
      <c r="B633" s="33"/>
      <c r="C633" s="39"/>
      <c r="D633" s="39"/>
      <c r="E633" s="48"/>
      <c r="F633" s="49"/>
      <c r="G633" s="49"/>
      <c r="I633" s="1"/>
      <c r="J633" s="14"/>
      <c r="K633" s="14"/>
      <c r="M633" s="35"/>
    </row>
    <row r="634">
      <c r="A634" s="33"/>
      <c r="B634" s="33"/>
      <c r="C634" s="39"/>
      <c r="D634" s="39"/>
      <c r="E634" s="48"/>
      <c r="F634" s="49"/>
      <c r="G634" s="49"/>
      <c r="I634" s="1"/>
      <c r="J634" s="14"/>
      <c r="K634" s="14"/>
      <c r="M634" s="35"/>
    </row>
    <row r="635">
      <c r="A635" s="33"/>
      <c r="B635" s="33"/>
      <c r="C635" s="39"/>
      <c r="D635" s="39"/>
      <c r="E635" s="48"/>
      <c r="F635" s="49"/>
      <c r="G635" s="49"/>
      <c r="I635" s="1"/>
      <c r="J635" s="14"/>
      <c r="K635" s="14"/>
      <c r="M635" s="35"/>
    </row>
    <row r="636">
      <c r="A636" s="33"/>
      <c r="B636" s="33"/>
      <c r="C636" s="39"/>
      <c r="D636" s="39"/>
      <c r="E636" s="48"/>
      <c r="F636" s="49"/>
      <c r="G636" s="49"/>
      <c r="I636" s="1"/>
      <c r="J636" s="14"/>
      <c r="K636" s="14"/>
      <c r="M636" s="35"/>
    </row>
    <row r="637">
      <c r="A637" s="33"/>
      <c r="B637" s="33"/>
      <c r="C637" s="39"/>
      <c r="D637" s="39"/>
      <c r="E637" s="48"/>
      <c r="F637" s="49"/>
      <c r="G637" s="49"/>
      <c r="I637" s="1"/>
      <c r="J637" s="14"/>
      <c r="K637" s="14"/>
      <c r="M637" s="35"/>
    </row>
    <row r="638">
      <c r="A638" s="33"/>
      <c r="B638" s="33"/>
      <c r="C638" s="39"/>
      <c r="D638" s="39"/>
      <c r="E638" s="48"/>
      <c r="F638" s="49"/>
      <c r="G638" s="49"/>
      <c r="I638" s="1"/>
      <c r="J638" s="14"/>
      <c r="K638" s="14"/>
      <c r="M638" s="35"/>
    </row>
    <row r="639">
      <c r="A639" s="33"/>
      <c r="B639" s="33"/>
      <c r="C639" s="39"/>
      <c r="D639" s="39"/>
      <c r="E639" s="48"/>
      <c r="F639" s="49"/>
      <c r="G639" s="49"/>
      <c r="I639" s="1"/>
      <c r="J639" s="14"/>
      <c r="K639" s="14"/>
      <c r="M639" s="35"/>
    </row>
    <row r="640">
      <c r="A640" s="33"/>
      <c r="B640" s="33"/>
      <c r="C640" s="39"/>
      <c r="D640" s="39"/>
      <c r="E640" s="48"/>
      <c r="F640" s="49"/>
      <c r="G640" s="49"/>
      <c r="I640" s="1"/>
      <c r="J640" s="14"/>
      <c r="K640" s="14"/>
      <c r="M640" s="35"/>
    </row>
    <row r="641">
      <c r="A641" s="33"/>
      <c r="B641" s="33"/>
      <c r="C641" s="39"/>
      <c r="D641" s="39"/>
      <c r="E641" s="48"/>
      <c r="F641" s="49"/>
      <c r="G641" s="49"/>
      <c r="I641" s="1"/>
      <c r="J641" s="14"/>
      <c r="K641" s="14"/>
      <c r="M641" s="35"/>
    </row>
    <row r="642">
      <c r="A642" s="33"/>
      <c r="B642" s="33"/>
      <c r="C642" s="39"/>
      <c r="D642" s="39"/>
      <c r="E642" s="48"/>
      <c r="F642" s="49"/>
      <c r="G642" s="49"/>
      <c r="I642" s="1"/>
      <c r="J642" s="14"/>
      <c r="K642" s="14"/>
      <c r="M642" s="35"/>
    </row>
    <row r="643">
      <c r="A643" s="33"/>
      <c r="B643" s="33"/>
      <c r="C643" s="39"/>
      <c r="D643" s="39"/>
      <c r="E643" s="48"/>
      <c r="F643" s="49"/>
      <c r="G643" s="49"/>
      <c r="I643" s="1"/>
      <c r="J643" s="14"/>
      <c r="K643" s="14"/>
      <c r="M643" s="35"/>
    </row>
    <row r="644">
      <c r="A644" s="33"/>
      <c r="B644" s="33"/>
      <c r="C644" s="39"/>
      <c r="D644" s="39"/>
      <c r="E644" s="48"/>
      <c r="F644" s="49"/>
      <c r="G644" s="49"/>
      <c r="I644" s="1"/>
      <c r="J644" s="14"/>
      <c r="K644" s="14"/>
      <c r="M644" s="35"/>
    </row>
    <row r="645">
      <c r="A645" s="33"/>
      <c r="B645" s="33"/>
      <c r="C645" s="39"/>
      <c r="D645" s="39"/>
      <c r="E645" s="48"/>
      <c r="F645" s="49"/>
      <c r="G645" s="49"/>
      <c r="I645" s="1"/>
      <c r="J645" s="14"/>
      <c r="K645" s="14"/>
      <c r="M645" s="35"/>
    </row>
    <row r="646">
      <c r="A646" s="33"/>
      <c r="B646" s="33"/>
      <c r="C646" s="39"/>
      <c r="D646" s="39"/>
      <c r="E646" s="48"/>
      <c r="F646" s="49"/>
      <c r="G646" s="49"/>
      <c r="I646" s="1"/>
      <c r="J646" s="14"/>
      <c r="K646" s="14"/>
      <c r="M646" s="35"/>
    </row>
    <row r="647">
      <c r="A647" s="33"/>
      <c r="B647" s="33"/>
      <c r="C647" s="39"/>
      <c r="D647" s="39"/>
      <c r="E647" s="48"/>
      <c r="F647" s="49"/>
      <c r="G647" s="49"/>
      <c r="I647" s="1"/>
      <c r="J647" s="14"/>
      <c r="K647" s="14"/>
      <c r="M647" s="35"/>
    </row>
    <row r="648">
      <c r="A648" s="33"/>
      <c r="B648" s="33"/>
      <c r="C648" s="39"/>
      <c r="D648" s="39"/>
      <c r="E648" s="48"/>
      <c r="F648" s="49"/>
      <c r="G648" s="49"/>
      <c r="I648" s="1"/>
      <c r="J648" s="14"/>
      <c r="K648" s="14"/>
      <c r="M648" s="35"/>
    </row>
    <row r="649">
      <c r="A649" s="33"/>
      <c r="B649" s="33"/>
      <c r="C649" s="39"/>
      <c r="D649" s="39"/>
      <c r="E649" s="48"/>
      <c r="F649" s="49"/>
      <c r="G649" s="49"/>
      <c r="I649" s="1"/>
      <c r="J649" s="14"/>
      <c r="K649" s="14"/>
      <c r="M649" s="35"/>
    </row>
    <row r="650">
      <c r="A650" s="33"/>
      <c r="B650" s="33"/>
      <c r="C650" s="39"/>
      <c r="D650" s="39"/>
      <c r="E650" s="48"/>
      <c r="F650" s="49"/>
      <c r="G650" s="49"/>
      <c r="I650" s="1"/>
      <c r="J650" s="14"/>
      <c r="K650" s="14"/>
      <c r="M650" s="35"/>
    </row>
    <row r="651">
      <c r="A651" s="33"/>
      <c r="B651" s="33"/>
      <c r="C651" s="39"/>
      <c r="D651" s="39"/>
      <c r="E651" s="48"/>
      <c r="F651" s="49"/>
      <c r="G651" s="49"/>
      <c r="I651" s="1"/>
      <c r="J651" s="14"/>
      <c r="K651" s="14"/>
      <c r="M651" s="35"/>
    </row>
    <row r="652">
      <c r="A652" s="33"/>
      <c r="B652" s="33"/>
      <c r="C652" s="39"/>
      <c r="D652" s="39"/>
      <c r="E652" s="48"/>
      <c r="F652" s="49"/>
      <c r="G652" s="49"/>
      <c r="I652" s="1"/>
      <c r="J652" s="14"/>
      <c r="K652" s="14"/>
      <c r="M652" s="35"/>
    </row>
    <row r="653">
      <c r="A653" s="33"/>
      <c r="B653" s="33"/>
      <c r="C653" s="39"/>
      <c r="D653" s="39"/>
      <c r="E653" s="48"/>
      <c r="F653" s="49"/>
      <c r="G653" s="49"/>
      <c r="I653" s="1"/>
      <c r="J653" s="14"/>
      <c r="K653" s="14"/>
      <c r="M653" s="35"/>
    </row>
    <row r="654">
      <c r="A654" s="33"/>
      <c r="B654" s="33"/>
      <c r="C654" s="39"/>
      <c r="D654" s="39"/>
      <c r="E654" s="48"/>
      <c r="F654" s="49"/>
      <c r="G654" s="49"/>
      <c r="I654" s="1"/>
      <c r="J654" s="14"/>
      <c r="K654" s="14"/>
      <c r="M654" s="35"/>
    </row>
    <row r="655">
      <c r="A655" s="33"/>
      <c r="B655" s="33"/>
      <c r="C655" s="39"/>
      <c r="D655" s="39"/>
      <c r="E655" s="48"/>
      <c r="F655" s="49"/>
      <c r="G655" s="49"/>
      <c r="I655" s="1"/>
      <c r="J655" s="14"/>
      <c r="K655" s="14"/>
      <c r="M655" s="35"/>
    </row>
    <row r="656">
      <c r="A656" s="33"/>
      <c r="B656" s="33"/>
      <c r="C656" s="39"/>
      <c r="D656" s="39"/>
      <c r="E656" s="48"/>
      <c r="F656" s="49"/>
      <c r="G656" s="49"/>
      <c r="I656" s="1"/>
      <c r="J656" s="14"/>
      <c r="K656" s="14"/>
      <c r="M656" s="35"/>
    </row>
    <row r="657">
      <c r="A657" s="33"/>
      <c r="B657" s="33"/>
      <c r="C657" s="39"/>
      <c r="D657" s="39"/>
      <c r="E657" s="48"/>
      <c r="F657" s="49"/>
      <c r="G657" s="49"/>
      <c r="I657" s="1"/>
      <c r="J657" s="14"/>
      <c r="K657" s="14"/>
      <c r="M657" s="35"/>
    </row>
    <row r="658">
      <c r="A658" s="33"/>
      <c r="B658" s="33"/>
      <c r="C658" s="39"/>
      <c r="D658" s="39"/>
      <c r="E658" s="48"/>
      <c r="F658" s="49"/>
      <c r="G658" s="49"/>
      <c r="I658" s="1"/>
      <c r="J658" s="14"/>
      <c r="K658" s="14"/>
      <c r="M658" s="35"/>
    </row>
    <row r="659">
      <c r="A659" s="33"/>
      <c r="B659" s="33"/>
      <c r="C659" s="39"/>
      <c r="D659" s="39"/>
      <c r="E659" s="48"/>
      <c r="F659" s="49"/>
      <c r="G659" s="49"/>
      <c r="I659" s="1"/>
      <c r="J659" s="14"/>
      <c r="K659" s="14"/>
      <c r="M659" s="35"/>
    </row>
    <row r="660">
      <c r="A660" s="33"/>
      <c r="B660" s="33"/>
      <c r="C660" s="39"/>
      <c r="D660" s="39"/>
      <c r="E660" s="48"/>
      <c r="F660" s="49"/>
      <c r="G660" s="49"/>
      <c r="I660" s="1"/>
      <c r="J660" s="14"/>
      <c r="K660" s="14"/>
      <c r="M660" s="35"/>
    </row>
    <row r="661">
      <c r="A661" s="33"/>
      <c r="B661" s="33"/>
      <c r="C661" s="39"/>
      <c r="D661" s="39"/>
      <c r="E661" s="48"/>
      <c r="F661" s="49"/>
      <c r="G661" s="49"/>
      <c r="I661" s="1"/>
      <c r="J661" s="14"/>
      <c r="K661" s="14"/>
      <c r="M661" s="35"/>
    </row>
    <row r="662">
      <c r="A662" s="33"/>
      <c r="B662" s="33"/>
      <c r="C662" s="39"/>
      <c r="D662" s="39"/>
      <c r="E662" s="48"/>
      <c r="F662" s="49"/>
      <c r="G662" s="49"/>
      <c r="I662" s="1"/>
      <c r="J662" s="14"/>
      <c r="K662" s="14"/>
      <c r="M662" s="35"/>
    </row>
    <row r="663">
      <c r="A663" s="33"/>
      <c r="B663" s="33"/>
      <c r="C663" s="39"/>
      <c r="D663" s="39"/>
      <c r="E663" s="48"/>
      <c r="F663" s="49"/>
      <c r="G663" s="49"/>
      <c r="I663" s="1"/>
      <c r="J663" s="14"/>
      <c r="K663" s="14"/>
      <c r="M663" s="35"/>
    </row>
    <row r="664">
      <c r="A664" s="33"/>
      <c r="B664" s="33"/>
      <c r="C664" s="39"/>
      <c r="D664" s="39"/>
      <c r="E664" s="48"/>
      <c r="F664" s="49"/>
      <c r="G664" s="49"/>
      <c r="I664" s="1"/>
      <c r="J664" s="14"/>
      <c r="K664" s="14"/>
      <c r="M664" s="35"/>
    </row>
    <row r="665">
      <c r="A665" s="33"/>
      <c r="B665" s="33"/>
      <c r="C665" s="39"/>
      <c r="D665" s="39"/>
      <c r="E665" s="48"/>
      <c r="F665" s="49"/>
      <c r="G665" s="49"/>
      <c r="I665" s="1"/>
      <c r="J665" s="14"/>
      <c r="K665" s="14"/>
      <c r="M665" s="35"/>
    </row>
    <row r="666">
      <c r="A666" s="33"/>
      <c r="B666" s="33"/>
      <c r="C666" s="39"/>
      <c r="D666" s="39"/>
      <c r="E666" s="48"/>
      <c r="F666" s="49"/>
      <c r="G666" s="49"/>
      <c r="I666" s="1"/>
      <c r="J666" s="14"/>
      <c r="K666" s="14"/>
      <c r="M666" s="35"/>
    </row>
    <row r="667">
      <c r="A667" s="33"/>
      <c r="B667" s="33"/>
      <c r="C667" s="39"/>
      <c r="D667" s="39"/>
      <c r="E667" s="48"/>
      <c r="F667" s="49"/>
      <c r="G667" s="49"/>
      <c r="I667" s="1"/>
      <c r="J667" s="14"/>
      <c r="K667" s="14"/>
      <c r="M667" s="35"/>
    </row>
    <row r="668">
      <c r="A668" s="33"/>
      <c r="B668" s="33"/>
      <c r="C668" s="39"/>
      <c r="D668" s="39"/>
      <c r="E668" s="48"/>
      <c r="F668" s="49"/>
      <c r="G668" s="49"/>
      <c r="I668" s="1"/>
      <c r="J668" s="14"/>
      <c r="K668" s="14"/>
      <c r="M668" s="35"/>
    </row>
    <row r="669">
      <c r="A669" s="33"/>
      <c r="B669" s="33"/>
      <c r="C669" s="39"/>
      <c r="D669" s="39"/>
      <c r="E669" s="48"/>
      <c r="F669" s="49"/>
      <c r="G669" s="49"/>
      <c r="I669" s="1"/>
      <c r="J669" s="14"/>
      <c r="K669" s="14"/>
      <c r="M669" s="35"/>
    </row>
    <row r="670">
      <c r="A670" s="33"/>
      <c r="B670" s="33"/>
      <c r="C670" s="39"/>
      <c r="D670" s="39"/>
      <c r="E670" s="48"/>
      <c r="F670" s="49"/>
      <c r="G670" s="49"/>
      <c r="I670" s="1"/>
      <c r="J670" s="14"/>
      <c r="K670" s="14"/>
      <c r="M670" s="35"/>
    </row>
    <row r="671">
      <c r="A671" s="33"/>
      <c r="B671" s="33"/>
      <c r="C671" s="39"/>
      <c r="D671" s="39"/>
      <c r="E671" s="48"/>
      <c r="F671" s="49"/>
      <c r="G671" s="49"/>
      <c r="I671" s="1"/>
      <c r="J671" s="14"/>
      <c r="K671" s="14"/>
      <c r="M671" s="35"/>
    </row>
    <row r="672">
      <c r="A672" s="33"/>
      <c r="B672" s="33"/>
      <c r="C672" s="39"/>
      <c r="D672" s="39"/>
      <c r="E672" s="48"/>
      <c r="F672" s="49"/>
      <c r="G672" s="49"/>
      <c r="I672" s="1"/>
      <c r="J672" s="14"/>
      <c r="K672" s="14"/>
      <c r="M672" s="35"/>
    </row>
    <row r="673">
      <c r="A673" s="33"/>
      <c r="B673" s="33"/>
      <c r="C673" s="39"/>
      <c r="D673" s="39"/>
      <c r="E673" s="48"/>
      <c r="F673" s="49"/>
      <c r="G673" s="49"/>
      <c r="I673" s="1"/>
      <c r="J673" s="14"/>
      <c r="K673" s="14"/>
      <c r="M673" s="35"/>
    </row>
    <row r="674">
      <c r="A674" s="33"/>
      <c r="B674" s="33"/>
      <c r="C674" s="39"/>
      <c r="D674" s="39"/>
      <c r="E674" s="48"/>
      <c r="F674" s="49"/>
      <c r="G674" s="49"/>
      <c r="I674" s="1"/>
      <c r="J674" s="14"/>
      <c r="K674" s="14"/>
      <c r="M674" s="35"/>
    </row>
    <row r="675">
      <c r="A675" s="33"/>
      <c r="B675" s="33"/>
      <c r="C675" s="39"/>
      <c r="D675" s="39"/>
      <c r="E675" s="48"/>
      <c r="F675" s="49"/>
      <c r="G675" s="49"/>
      <c r="I675" s="1"/>
      <c r="J675" s="14"/>
      <c r="K675" s="14"/>
      <c r="M675" s="35"/>
    </row>
    <row r="676">
      <c r="A676" s="33"/>
      <c r="B676" s="33"/>
      <c r="C676" s="39"/>
      <c r="D676" s="39"/>
      <c r="E676" s="48"/>
      <c r="F676" s="49"/>
      <c r="G676" s="49"/>
      <c r="I676" s="1"/>
      <c r="J676" s="14"/>
      <c r="K676" s="14"/>
      <c r="M676" s="35"/>
    </row>
    <row r="677">
      <c r="A677" s="33"/>
      <c r="B677" s="33"/>
      <c r="C677" s="39"/>
      <c r="D677" s="39"/>
      <c r="E677" s="48"/>
      <c r="F677" s="49"/>
      <c r="G677" s="49"/>
      <c r="I677" s="1"/>
      <c r="J677" s="14"/>
      <c r="K677" s="14"/>
      <c r="M677" s="35"/>
    </row>
    <row r="678">
      <c r="A678" s="33"/>
      <c r="B678" s="33"/>
      <c r="C678" s="39"/>
      <c r="D678" s="39"/>
      <c r="E678" s="48"/>
      <c r="F678" s="49"/>
      <c r="G678" s="49"/>
      <c r="I678" s="1"/>
      <c r="J678" s="14"/>
      <c r="K678" s="14"/>
      <c r="M678" s="35"/>
    </row>
    <row r="679">
      <c r="A679" s="33"/>
      <c r="B679" s="33"/>
      <c r="C679" s="39"/>
      <c r="D679" s="39"/>
      <c r="E679" s="48"/>
      <c r="F679" s="49"/>
      <c r="G679" s="49"/>
      <c r="I679" s="1"/>
      <c r="J679" s="14"/>
      <c r="K679" s="14"/>
      <c r="M679" s="35"/>
    </row>
    <row r="680">
      <c r="A680" s="33"/>
      <c r="B680" s="33"/>
      <c r="C680" s="39"/>
      <c r="D680" s="39"/>
      <c r="E680" s="48"/>
      <c r="F680" s="49"/>
      <c r="G680" s="49"/>
      <c r="I680" s="1"/>
      <c r="J680" s="14"/>
      <c r="K680" s="14"/>
      <c r="M680" s="35"/>
    </row>
    <row r="681">
      <c r="A681" s="33"/>
      <c r="B681" s="33"/>
      <c r="C681" s="39"/>
      <c r="D681" s="39"/>
      <c r="E681" s="48"/>
      <c r="F681" s="49"/>
      <c r="G681" s="49"/>
      <c r="I681" s="1"/>
      <c r="J681" s="14"/>
      <c r="K681" s="14"/>
      <c r="M681" s="35"/>
    </row>
    <row r="682">
      <c r="A682" s="33"/>
      <c r="B682" s="33"/>
      <c r="C682" s="39"/>
      <c r="D682" s="39"/>
      <c r="E682" s="48"/>
      <c r="F682" s="49"/>
      <c r="G682" s="49"/>
      <c r="I682" s="1"/>
      <c r="J682" s="14"/>
      <c r="K682" s="14"/>
      <c r="M682" s="35"/>
    </row>
    <row r="683">
      <c r="A683" s="33"/>
      <c r="B683" s="33"/>
      <c r="C683" s="39"/>
      <c r="D683" s="39"/>
      <c r="E683" s="48"/>
      <c r="F683" s="49"/>
      <c r="G683" s="49"/>
      <c r="I683" s="1"/>
      <c r="J683" s="14"/>
      <c r="K683" s="14"/>
      <c r="M683" s="35"/>
    </row>
    <row r="684">
      <c r="A684" s="33"/>
      <c r="B684" s="33"/>
      <c r="C684" s="39"/>
      <c r="D684" s="39"/>
      <c r="E684" s="48"/>
      <c r="F684" s="49"/>
      <c r="G684" s="49"/>
      <c r="I684" s="1"/>
      <c r="J684" s="14"/>
      <c r="K684" s="14"/>
      <c r="M684" s="35"/>
    </row>
    <row r="685">
      <c r="A685" s="33"/>
      <c r="B685" s="33"/>
      <c r="C685" s="39"/>
      <c r="D685" s="39"/>
      <c r="E685" s="48"/>
      <c r="F685" s="49"/>
      <c r="G685" s="49"/>
      <c r="I685" s="1"/>
      <c r="J685" s="14"/>
      <c r="K685" s="14"/>
      <c r="M685" s="35"/>
    </row>
    <row r="686">
      <c r="A686" s="33"/>
      <c r="B686" s="33"/>
      <c r="C686" s="39"/>
      <c r="D686" s="39"/>
      <c r="E686" s="48"/>
      <c r="F686" s="49"/>
      <c r="G686" s="49"/>
      <c r="I686" s="1"/>
      <c r="J686" s="14"/>
      <c r="K686" s="14"/>
      <c r="M686" s="35"/>
    </row>
    <row r="687">
      <c r="A687" s="33"/>
      <c r="B687" s="33"/>
      <c r="C687" s="39"/>
      <c r="D687" s="39"/>
      <c r="E687" s="48"/>
      <c r="F687" s="49"/>
      <c r="G687" s="49"/>
      <c r="I687" s="1"/>
      <c r="J687" s="14"/>
      <c r="K687" s="14"/>
      <c r="M687" s="35"/>
    </row>
    <row r="688">
      <c r="A688" s="33"/>
      <c r="B688" s="33"/>
      <c r="C688" s="39"/>
      <c r="D688" s="39"/>
      <c r="E688" s="48"/>
      <c r="F688" s="49"/>
      <c r="G688" s="49"/>
      <c r="I688" s="1"/>
      <c r="J688" s="14"/>
      <c r="K688" s="14"/>
      <c r="M688" s="35"/>
    </row>
    <row r="689">
      <c r="A689" s="33"/>
      <c r="B689" s="33"/>
      <c r="C689" s="39"/>
      <c r="D689" s="39"/>
      <c r="E689" s="48"/>
      <c r="F689" s="49"/>
      <c r="G689" s="49"/>
      <c r="I689" s="1"/>
      <c r="J689" s="14"/>
      <c r="K689" s="14"/>
      <c r="M689" s="35"/>
    </row>
    <row r="690">
      <c r="A690" s="33"/>
      <c r="B690" s="33"/>
      <c r="C690" s="39"/>
      <c r="D690" s="39"/>
      <c r="E690" s="48"/>
      <c r="F690" s="49"/>
      <c r="G690" s="49"/>
      <c r="I690" s="1"/>
      <c r="J690" s="14"/>
      <c r="K690" s="14"/>
      <c r="M690" s="35"/>
    </row>
    <row r="691">
      <c r="A691" s="33"/>
      <c r="B691" s="33"/>
      <c r="C691" s="39"/>
      <c r="D691" s="39"/>
      <c r="E691" s="48"/>
      <c r="F691" s="49"/>
      <c r="G691" s="49"/>
      <c r="I691" s="1"/>
      <c r="J691" s="14"/>
      <c r="K691" s="14"/>
      <c r="M691" s="35"/>
    </row>
    <row r="692">
      <c r="A692" s="33"/>
      <c r="B692" s="33"/>
      <c r="C692" s="39"/>
      <c r="D692" s="39"/>
      <c r="E692" s="48"/>
      <c r="F692" s="49"/>
      <c r="G692" s="49"/>
      <c r="I692" s="1"/>
      <c r="J692" s="14"/>
      <c r="K692" s="14"/>
      <c r="M692" s="35"/>
    </row>
    <row r="693">
      <c r="A693" s="33"/>
      <c r="B693" s="33"/>
      <c r="C693" s="39"/>
      <c r="D693" s="39"/>
      <c r="E693" s="48"/>
      <c r="F693" s="49"/>
      <c r="G693" s="49"/>
      <c r="I693" s="1"/>
      <c r="J693" s="14"/>
      <c r="K693" s="14"/>
      <c r="M693" s="35"/>
    </row>
    <row r="694">
      <c r="A694" s="33"/>
      <c r="B694" s="33"/>
      <c r="C694" s="39"/>
      <c r="D694" s="39"/>
      <c r="E694" s="48"/>
      <c r="F694" s="49"/>
      <c r="G694" s="49"/>
      <c r="I694" s="1"/>
      <c r="J694" s="14"/>
      <c r="K694" s="14"/>
      <c r="M694" s="35"/>
    </row>
    <row r="695">
      <c r="A695" s="33"/>
      <c r="B695" s="33"/>
      <c r="C695" s="39"/>
      <c r="D695" s="39"/>
      <c r="E695" s="48"/>
      <c r="F695" s="49"/>
      <c r="G695" s="49"/>
      <c r="I695" s="1"/>
      <c r="J695" s="14"/>
      <c r="K695" s="14"/>
      <c r="M695" s="35"/>
    </row>
    <row r="696">
      <c r="A696" s="33"/>
      <c r="B696" s="33"/>
      <c r="C696" s="39"/>
      <c r="D696" s="39"/>
      <c r="E696" s="48"/>
      <c r="F696" s="49"/>
      <c r="G696" s="49"/>
      <c r="I696" s="1"/>
      <c r="J696" s="14"/>
      <c r="K696" s="14"/>
      <c r="M696" s="35"/>
    </row>
    <row r="697">
      <c r="A697" s="33"/>
      <c r="B697" s="33"/>
      <c r="C697" s="39"/>
      <c r="D697" s="39"/>
      <c r="E697" s="48"/>
      <c r="F697" s="49"/>
      <c r="G697" s="49"/>
      <c r="I697" s="1"/>
      <c r="J697" s="14"/>
      <c r="K697" s="14"/>
      <c r="M697" s="35"/>
    </row>
    <row r="698">
      <c r="A698" s="33"/>
      <c r="B698" s="33"/>
      <c r="C698" s="39"/>
      <c r="D698" s="39"/>
      <c r="E698" s="48"/>
      <c r="F698" s="49"/>
      <c r="G698" s="49"/>
      <c r="I698" s="1"/>
      <c r="J698" s="14"/>
      <c r="K698" s="14"/>
      <c r="M698" s="35"/>
    </row>
    <row r="699">
      <c r="A699" s="33"/>
      <c r="B699" s="33"/>
      <c r="C699" s="39"/>
      <c r="D699" s="39"/>
      <c r="E699" s="48"/>
      <c r="F699" s="49"/>
      <c r="G699" s="49"/>
      <c r="I699" s="1"/>
      <c r="J699" s="14"/>
      <c r="K699" s="14"/>
      <c r="M699" s="35"/>
    </row>
    <row r="700">
      <c r="A700" s="33"/>
      <c r="B700" s="33"/>
      <c r="C700" s="39"/>
      <c r="D700" s="39"/>
      <c r="E700" s="48"/>
      <c r="F700" s="49"/>
      <c r="G700" s="49"/>
      <c r="I700" s="1"/>
      <c r="J700" s="14"/>
      <c r="K700" s="14"/>
      <c r="M700" s="35"/>
    </row>
    <row r="701">
      <c r="A701" s="33"/>
      <c r="B701" s="33"/>
      <c r="C701" s="39"/>
      <c r="D701" s="39"/>
      <c r="E701" s="48"/>
      <c r="F701" s="49"/>
      <c r="G701" s="49"/>
      <c r="I701" s="1"/>
      <c r="J701" s="14"/>
      <c r="K701" s="14"/>
      <c r="M701" s="35"/>
    </row>
    <row r="702">
      <c r="A702" s="33"/>
      <c r="B702" s="33"/>
      <c r="C702" s="39"/>
      <c r="D702" s="39"/>
      <c r="E702" s="48"/>
      <c r="F702" s="49"/>
      <c r="G702" s="49"/>
      <c r="I702" s="1"/>
      <c r="J702" s="14"/>
      <c r="K702" s="14"/>
      <c r="M702" s="35"/>
    </row>
    <row r="703">
      <c r="A703" s="33"/>
      <c r="B703" s="33"/>
      <c r="C703" s="39"/>
      <c r="D703" s="39"/>
      <c r="E703" s="48"/>
      <c r="F703" s="49"/>
      <c r="G703" s="49"/>
      <c r="I703" s="1"/>
      <c r="J703" s="14"/>
      <c r="K703" s="14"/>
      <c r="M703" s="35"/>
    </row>
    <row r="704">
      <c r="A704" s="33"/>
      <c r="B704" s="33"/>
      <c r="C704" s="39"/>
      <c r="D704" s="39"/>
      <c r="E704" s="48"/>
      <c r="F704" s="49"/>
      <c r="G704" s="49"/>
      <c r="I704" s="1"/>
      <c r="J704" s="14"/>
      <c r="K704" s="14"/>
      <c r="M704" s="35"/>
    </row>
    <row r="705">
      <c r="A705" s="33"/>
      <c r="B705" s="33"/>
      <c r="C705" s="39"/>
      <c r="D705" s="39"/>
      <c r="E705" s="48"/>
      <c r="F705" s="49"/>
      <c r="G705" s="49"/>
      <c r="I705" s="1"/>
      <c r="J705" s="14"/>
      <c r="K705" s="14"/>
      <c r="M705" s="35"/>
    </row>
    <row r="706">
      <c r="A706" s="33"/>
      <c r="B706" s="33"/>
      <c r="C706" s="39"/>
      <c r="D706" s="39"/>
      <c r="E706" s="48"/>
      <c r="F706" s="49"/>
      <c r="G706" s="49"/>
      <c r="I706" s="1"/>
      <c r="J706" s="14"/>
      <c r="K706" s="14"/>
      <c r="M706" s="35"/>
    </row>
    <row r="707">
      <c r="A707" s="33"/>
      <c r="B707" s="33"/>
      <c r="C707" s="39"/>
      <c r="D707" s="39"/>
      <c r="E707" s="48"/>
      <c r="F707" s="49"/>
      <c r="G707" s="49"/>
      <c r="I707" s="1"/>
      <c r="J707" s="14"/>
      <c r="K707" s="14"/>
      <c r="M707" s="35"/>
    </row>
    <row r="708">
      <c r="A708" s="33"/>
      <c r="B708" s="33"/>
      <c r="C708" s="39"/>
      <c r="D708" s="39"/>
      <c r="E708" s="48"/>
      <c r="F708" s="49"/>
      <c r="G708" s="49"/>
      <c r="I708" s="1"/>
      <c r="J708" s="14"/>
      <c r="K708" s="14"/>
      <c r="M708" s="35"/>
    </row>
    <row r="709">
      <c r="A709" s="33"/>
      <c r="B709" s="33"/>
      <c r="C709" s="39"/>
      <c r="D709" s="39"/>
      <c r="E709" s="48"/>
      <c r="F709" s="49"/>
      <c r="G709" s="49"/>
      <c r="I709" s="1"/>
      <c r="J709" s="14"/>
      <c r="K709" s="14"/>
      <c r="M709" s="35"/>
    </row>
    <row r="710">
      <c r="A710" s="33"/>
      <c r="B710" s="33"/>
      <c r="C710" s="39"/>
      <c r="D710" s="39"/>
      <c r="E710" s="48"/>
      <c r="F710" s="49"/>
      <c r="G710" s="49"/>
      <c r="I710" s="1"/>
      <c r="J710" s="14"/>
      <c r="K710" s="14"/>
      <c r="M710" s="35"/>
    </row>
    <row r="711">
      <c r="A711" s="33"/>
      <c r="B711" s="33"/>
      <c r="C711" s="39"/>
      <c r="D711" s="39"/>
      <c r="E711" s="48"/>
      <c r="F711" s="49"/>
      <c r="G711" s="49"/>
      <c r="I711" s="1"/>
      <c r="J711" s="14"/>
      <c r="K711" s="14"/>
      <c r="M711" s="35"/>
    </row>
    <row r="712">
      <c r="A712" s="33"/>
      <c r="B712" s="33"/>
      <c r="C712" s="39"/>
      <c r="D712" s="39"/>
      <c r="E712" s="48"/>
      <c r="F712" s="49"/>
      <c r="G712" s="49"/>
      <c r="I712" s="1"/>
      <c r="J712" s="14"/>
      <c r="K712" s="14"/>
      <c r="M712" s="35"/>
    </row>
    <row r="713">
      <c r="A713" s="33"/>
      <c r="B713" s="33"/>
      <c r="C713" s="39"/>
      <c r="D713" s="39"/>
      <c r="E713" s="48"/>
      <c r="F713" s="49"/>
      <c r="G713" s="49"/>
      <c r="I713" s="1"/>
      <c r="J713" s="14"/>
      <c r="K713" s="14"/>
      <c r="M713" s="35"/>
    </row>
    <row r="714">
      <c r="A714" s="33"/>
      <c r="B714" s="33"/>
      <c r="C714" s="39"/>
      <c r="D714" s="39"/>
      <c r="E714" s="48"/>
      <c r="F714" s="49"/>
      <c r="G714" s="49"/>
      <c r="I714" s="1"/>
      <c r="J714" s="14"/>
      <c r="K714" s="14"/>
      <c r="M714" s="35"/>
    </row>
    <row r="715">
      <c r="A715" s="33"/>
      <c r="B715" s="33"/>
      <c r="C715" s="39"/>
      <c r="D715" s="39"/>
      <c r="E715" s="48"/>
      <c r="F715" s="49"/>
      <c r="G715" s="49"/>
      <c r="I715" s="1"/>
      <c r="J715" s="14"/>
      <c r="K715" s="14"/>
      <c r="M715" s="35"/>
    </row>
    <row r="716">
      <c r="A716" s="33"/>
      <c r="B716" s="33"/>
      <c r="C716" s="39"/>
      <c r="D716" s="39"/>
      <c r="E716" s="48"/>
      <c r="F716" s="49"/>
      <c r="G716" s="49"/>
      <c r="I716" s="1"/>
      <c r="J716" s="14"/>
      <c r="K716" s="14"/>
      <c r="M716" s="35"/>
    </row>
    <row r="717">
      <c r="A717" s="33"/>
      <c r="B717" s="33"/>
      <c r="C717" s="39"/>
      <c r="D717" s="39"/>
      <c r="E717" s="48"/>
      <c r="F717" s="49"/>
      <c r="G717" s="49"/>
      <c r="I717" s="1"/>
      <c r="J717" s="14"/>
      <c r="K717" s="14"/>
      <c r="M717" s="35"/>
    </row>
    <row r="718">
      <c r="A718" s="33"/>
      <c r="B718" s="33"/>
      <c r="C718" s="39"/>
      <c r="D718" s="39"/>
      <c r="E718" s="48"/>
      <c r="F718" s="49"/>
      <c r="G718" s="49"/>
      <c r="I718" s="1"/>
      <c r="J718" s="14"/>
      <c r="K718" s="14"/>
      <c r="M718" s="35"/>
    </row>
    <row r="719">
      <c r="A719" s="33"/>
      <c r="B719" s="33"/>
      <c r="C719" s="39"/>
      <c r="D719" s="39"/>
      <c r="E719" s="48"/>
      <c r="F719" s="49"/>
      <c r="G719" s="49"/>
      <c r="I719" s="1"/>
      <c r="J719" s="14"/>
      <c r="K719" s="14"/>
      <c r="M719" s="35"/>
    </row>
    <row r="720">
      <c r="A720" s="33"/>
      <c r="B720" s="33"/>
      <c r="C720" s="39"/>
      <c r="D720" s="39"/>
      <c r="E720" s="48"/>
      <c r="F720" s="49"/>
      <c r="G720" s="49"/>
      <c r="I720" s="1"/>
      <c r="J720" s="14"/>
      <c r="K720" s="14"/>
      <c r="M720" s="35"/>
    </row>
    <row r="721">
      <c r="A721" s="33"/>
      <c r="B721" s="33"/>
      <c r="C721" s="39"/>
      <c r="D721" s="39"/>
      <c r="E721" s="48"/>
      <c r="F721" s="49"/>
      <c r="G721" s="49"/>
      <c r="I721" s="1"/>
      <c r="J721" s="14"/>
      <c r="K721" s="14"/>
      <c r="M721" s="35"/>
    </row>
    <row r="722">
      <c r="A722" s="33"/>
      <c r="B722" s="33"/>
      <c r="C722" s="39"/>
      <c r="D722" s="39"/>
      <c r="E722" s="48"/>
      <c r="F722" s="49"/>
      <c r="G722" s="49"/>
      <c r="I722" s="1"/>
      <c r="J722" s="14"/>
      <c r="K722" s="14"/>
      <c r="M722" s="35"/>
    </row>
    <row r="723">
      <c r="A723" s="33"/>
      <c r="B723" s="33"/>
      <c r="C723" s="39"/>
      <c r="D723" s="39"/>
      <c r="E723" s="48"/>
      <c r="F723" s="49"/>
      <c r="G723" s="49"/>
      <c r="I723" s="1"/>
      <c r="J723" s="14"/>
      <c r="K723" s="14"/>
      <c r="M723" s="35"/>
    </row>
    <row r="724">
      <c r="A724" s="33"/>
      <c r="B724" s="33"/>
      <c r="C724" s="39"/>
      <c r="D724" s="39"/>
      <c r="E724" s="48"/>
      <c r="F724" s="49"/>
      <c r="G724" s="49"/>
      <c r="I724" s="1"/>
      <c r="J724" s="14"/>
      <c r="K724" s="14"/>
      <c r="M724" s="35"/>
    </row>
    <row r="725">
      <c r="A725" s="33"/>
      <c r="B725" s="33"/>
      <c r="C725" s="39"/>
      <c r="D725" s="39"/>
      <c r="E725" s="48"/>
      <c r="F725" s="49"/>
      <c r="G725" s="49"/>
      <c r="I725" s="1"/>
      <c r="J725" s="14"/>
      <c r="K725" s="14"/>
      <c r="M725" s="35"/>
    </row>
    <row r="726">
      <c r="A726" s="33"/>
      <c r="B726" s="33"/>
      <c r="C726" s="39"/>
      <c r="D726" s="39"/>
      <c r="E726" s="48"/>
      <c r="F726" s="49"/>
      <c r="G726" s="49"/>
      <c r="I726" s="1"/>
      <c r="J726" s="14"/>
      <c r="K726" s="14"/>
      <c r="M726" s="35"/>
    </row>
    <row r="727">
      <c r="A727" s="33"/>
      <c r="B727" s="33"/>
      <c r="C727" s="39"/>
      <c r="D727" s="39"/>
      <c r="E727" s="48"/>
      <c r="F727" s="49"/>
      <c r="G727" s="49"/>
      <c r="I727" s="1"/>
      <c r="J727" s="14"/>
      <c r="K727" s="14"/>
      <c r="M727" s="35"/>
    </row>
    <row r="728">
      <c r="A728" s="33"/>
      <c r="B728" s="33"/>
      <c r="C728" s="39"/>
      <c r="D728" s="39"/>
      <c r="E728" s="48"/>
      <c r="F728" s="49"/>
      <c r="G728" s="49"/>
      <c r="I728" s="1"/>
      <c r="J728" s="14"/>
      <c r="K728" s="14"/>
      <c r="M728" s="35"/>
    </row>
    <row r="729">
      <c r="A729" s="33"/>
      <c r="B729" s="33"/>
      <c r="C729" s="39"/>
      <c r="D729" s="39"/>
      <c r="E729" s="48"/>
      <c r="F729" s="49"/>
      <c r="G729" s="49"/>
      <c r="I729" s="1"/>
      <c r="J729" s="14"/>
      <c r="K729" s="14"/>
      <c r="M729" s="35"/>
    </row>
    <row r="730">
      <c r="A730" s="33"/>
      <c r="B730" s="33"/>
      <c r="C730" s="39"/>
      <c r="D730" s="39"/>
      <c r="E730" s="48"/>
      <c r="F730" s="49"/>
      <c r="G730" s="49"/>
      <c r="I730" s="1"/>
      <c r="J730" s="14"/>
      <c r="K730" s="14"/>
      <c r="M730" s="35"/>
    </row>
    <row r="731">
      <c r="A731" s="33"/>
      <c r="B731" s="33"/>
      <c r="C731" s="39"/>
      <c r="D731" s="39"/>
      <c r="E731" s="48"/>
      <c r="F731" s="49"/>
      <c r="G731" s="49"/>
      <c r="I731" s="1"/>
      <c r="J731" s="14"/>
      <c r="K731" s="14"/>
      <c r="M731" s="35"/>
    </row>
    <row r="732">
      <c r="A732" s="33"/>
      <c r="B732" s="33"/>
      <c r="C732" s="39"/>
      <c r="D732" s="39"/>
      <c r="E732" s="48"/>
      <c r="F732" s="49"/>
      <c r="G732" s="49"/>
      <c r="I732" s="1"/>
      <c r="J732" s="14"/>
      <c r="K732" s="14"/>
      <c r="M732" s="35"/>
    </row>
    <row r="733">
      <c r="A733" s="33"/>
      <c r="B733" s="33"/>
      <c r="C733" s="39"/>
      <c r="D733" s="39"/>
      <c r="E733" s="48"/>
      <c r="F733" s="49"/>
      <c r="G733" s="49"/>
      <c r="I733" s="1"/>
      <c r="J733" s="14"/>
      <c r="K733" s="14"/>
      <c r="M733" s="35"/>
    </row>
    <row r="734">
      <c r="A734" s="33"/>
      <c r="B734" s="33"/>
      <c r="C734" s="39"/>
      <c r="D734" s="39"/>
      <c r="E734" s="48"/>
      <c r="F734" s="49"/>
      <c r="G734" s="49"/>
      <c r="I734" s="1"/>
      <c r="J734" s="14"/>
      <c r="K734" s="14"/>
      <c r="M734" s="35"/>
    </row>
    <row r="735">
      <c r="A735" s="33"/>
      <c r="B735" s="33"/>
      <c r="C735" s="39"/>
      <c r="D735" s="39"/>
      <c r="E735" s="48"/>
      <c r="F735" s="49"/>
      <c r="G735" s="49"/>
      <c r="I735" s="1"/>
      <c r="J735" s="14"/>
      <c r="K735" s="14"/>
      <c r="M735" s="35"/>
    </row>
    <row r="736">
      <c r="A736" s="33"/>
      <c r="B736" s="33"/>
      <c r="C736" s="39"/>
      <c r="D736" s="39"/>
      <c r="E736" s="48"/>
      <c r="F736" s="49"/>
      <c r="G736" s="49"/>
      <c r="I736" s="1"/>
      <c r="J736" s="14"/>
      <c r="K736" s="14"/>
      <c r="M736" s="35"/>
    </row>
    <row r="737">
      <c r="A737" s="33"/>
      <c r="B737" s="33"/>
      <c r="C737" s="39"/>
      <c r="D737" s="39"/>
      <c r="E737" s="48"/>
      <c r="F737" s="49"/>
      <c r="G737" s="49"/>
      <c r="I737" s="1"/>
      <c r="J737" s="14"/>
      <c r="K737" s="14"/>
      <c r="M737" s="35"/>
    </row>
    <row r="738">
      <c r="A738" s="33"/>
      <c r="B738" s="33"/>
      <c r="C738" s="39"/>
      <c r="D738" s="39"/>
      <c r="E738" s="48"/>
      <c r="F738" s="49"/>
      <c r="G738" s="49"/>
      <c r="I738" s="1"/>
      <c r="J738" s="14"/>
      <c r="K738" s="14"/>
      <c r="M738" s="35"/>
    </row>
    <row r="739">
      <c r="A739" s="33"/>
      <c r="B739" s="33"/>
      <c r="C739" s="39"/>
      <c r="D739" s="39"/>
      <c r="E739" s="48"/>
      <c r="F739" s="49"/>
      <c r="G739" s="49"/>
      <c r="I739" s="1"/>
      <c r="J739" s="14"/>
      <c r="K739" s="14"/>
      <c r="M739" s="35"/>
    </row>
    <row r="740">
      <c r="A740" s="33"/>
      <c r="B740" s="33"/>
      <c r="C740" s="39"/>
      <c r="D740" s="39"/>
      <c r="E740" s="48"/>
      <c r="F740" s="49"/>
      <c r="G740" s="49"/>
      <c r="I740" s="1"/>
      <c r="J740" s="14"/>
      <c r="K740" s="14"/>
      <c r="M740" s="35"/>
    </row>
    <row r="741">
      <c r="A741" s="33"/>
      <c r="B741" s="33"/>
      <c r="C741" s="39"/>
      <c r="D741" s="39"/>
      <c r="E741" s="48"/>
      <c r="F741" s="49"/>
      <c r="G741" s="49"/>
      <c r="I741" s="1"/>
      <c r="J741" s="14"/>
      <c r="K741" s="14"/>
      <c r="M741" s="35"/>
    </row>
    <row r="742">
      <c r="A742" s="33"/>
      <c r="B742" s="33"/>
      <c r="C742" s="39"/>
      <c r="D742" s="39"/>
      <c r="E742" s="48"/>
      <c r="F742" s="49"/>
      <c r="G742" s="49"/>
      <c r="I742" s="1"/>
      <c r="J742" s="14"/>
      <c r="K742" s="14"/>
      <c r="M742" s="35"/>
    </row>
    <row r="743">
      <c r="A743" s="33"/>
      <c r="B743" s="33"/>
      <c r="C743" s="39"/>
      <c r="D743" s="39"/>
      <c r="E743" s="48"/>
      <c r="F743" s="49"/>
      <c r="G743" s="49"/>
      <c r="I743" s="1"/>
      <c r="J743" s="14"/>
      <c r="K743" s="14"/>
      <c r="M743" s="35"/>
    </row>
    <row r="744">
      <c r="A744" s="33"/>
      <c r="B744" s="33"/>
      <c r="C744" s="39"/>
      <c r="D744" s="39"/>
      <c r="E744" s="48"/>
      <c r="F744" s="49"/>
      <c r="G744" s="49"/>
      <c r="I744" s="1"/>
      <c r="J744" s="14"/>
      <c r="K744" s="14"/>
      <c r="M744" s="35"/>
    </row>
    <row r="745">
      <c r="A745" s="33"/>
      <c r="B745" s="33"/>
      <c r="C745" s="39"/>
      <c r="D745" s="39"/>
      <c r="E745" s="48"/>
      <c r="F745" s="49"/>
      <c r="G745" s="49"/>
      <c r="I745" s="1"/>
      <c r="J745" s="14"/>
      <c r="K745" s="14"/>
      <c r="M745" s="35"/>
    </row>
    <row r="746">
      <c r="A746" s="33"/>
      <c r="B746" s="33"/>
      <c r="C746" s="39"/>
      <c r="D746" s="39"/>
      <c r="E746" s="48"/>
      <c r="F746" s="49"/>
      <c r="G746" s="49"/>
      <c r="I746" s="1"/>
      <c r="J746" s="14"/>
      <c r="K746" s="14"/>
      <c r="M746" s="35"/>
    </row>
    <row r="747">
      <c r="A747" s="33"/>
      <c r="B747" s="33"/>
      <c r="C747" s="39"/>
      <c r="D747" s="39"/>
      <c r="E747" s="48"/>
      <c r="F747" s="49"/>
      <c r="G747" s="49"/>
      <c r="I747" s="1"/>
      <c r="J747" s="14"/>
      <c r="K747" s="14"/>
      <c r="M747" s="35"/>
    </row>
    <row r="748">
      <c r="A748" s="33"/>
      <c r="B748" s="33"/>
      <c r="C748" s="39"/>
      <c r="D748" s="39"/>
      <c r="E748" s="48"/>
      <c r="F748" s="49"/>
      <c r="G748" s="49"/>
      <c r="I748" s="1"/>
      <c r="J748" s="14"/>
      <c r="K748" s="14"/>
      <c r="M748" s="35"/>
    </row>
    <row r="749">
      <c r="A749" s="33"/>
      <c r="B749" s="33"/>
      <c r="C749" s="39"/>
      <c r="D749" s="39"/>
      <c r="E749" s="48"/>
      <c r="F749" s="49"/>
      <c r="G749" s="49"/>
      <c r="I749" s="1"/>
      <c r="J749" s="14"/>
      <c r="K749" s="14"/>
      <c r="M749" s="35"/>
    </row>
    <row r="750">
      <c r="A750" s="33"/>
      <c r="B750" s="33"/>
      <c r="C750" s="39"/>
      <c r="D750" s="39"/>
      <c r="E750" s="48"/>
      <c r="F750" s="49"/>
      <c r="G750" s="49"/>
      <c r="I750" s="1"/>
      <c r="J750" s="14"/>
      <c r="K750" s="14"/>
      <c r="M750" s="35"/>
    </row>
    <row r="751">
      <c r="A751" s="33"/>
      <c r="B751" s="33"/>
      <c r="C751" s="39"/>
      <c r="D751" s="39"/>
      <c r="E751" s="48"/>
      <c r="F751" s="49"/>
      <c r="G751" s="49"/>
      <c r="I751" s="1"/>
      <c r="J751" s="14"/>
      <c r="K751" s="14"/>
      <c r="M751" s="35"/>
    </row>
    <row r="752">
      <c r="A752" s="33"/>
      <c r="B752" s="33"/>
      <c r="C752" s="39"/>
      <c r="D752" s="39"/>
      <c r="E752" s="48"/>
      <c r="F752" s="49"/>
      <c r="G752" s="49"/>
      <c r="I752" s="1"/>
      <c r="J752" s="14"/>
      <c r="K752" s="14"/>
      <c r="M752" s="35"/>
    </row>
    <row r="753">
      <c r="A753" s="33"/>
      <c r="B753" s="33"/>
      <c r="C753" s="39"/>
      <c r="D753" s="39"/>
      <c r="E753" s="48"/>
      <c r="F753" s="49"/>
      <c r="G753" s="49"/>
      <c r="I753" s="1"/>
      <c r="J753" s="14"/>
      <c r="K753" s="14"/>
      <c r="M753" s="35"/>
    </row>
    <row r="754">
      <c r="A754" s="33"/>
      <c r="B754" s="33"/>
      <c r="C754" s="39"/>
      <c r="D754" s="39"/>
      <c r="E754" s="48"/>
      <c r="F754" s="49"/>
      <c r="G754" s="49"/>
      <c r="I754" s="1"/>
      <c r="J754" s="14"/>
      <c r="K754" s="14"/>
      <c r="M754" s="35"/>
    </row>
    <row r="755">
      <c r="A755" s="33"/>
      <c r="B755" s="33"/>
      <c r="C755" s="39"/>
      <c r="D755" s="39"/>
      <c r="E755" s="48"/>
      <c r="F755" s="49"/>
      <c r="G755" s="49"/>
      <c r="I755" s="1"/>
      <c r="J755" s="14"/>
      <c r="K755" s="14"/>
      <c r="M755" s="35"/>
    </row>
    <row r="756">
      <c r="A756" s="33"/>
      <c r="B756" s="33"/>
      <c r="C756" s="39"/>
      <c r="D756" s="39"/>
      <c r="E756" s="48"/>
      <c r="F756" s="49"/>
      <c r="G756" s="49"/>
      <c r="I756" s="1"/>
      <c r="J756" s="14"/>
      <c r="K756" s="14"/>
      <c r="M756" s="35"/>
    </row>
    <row r="757">
      <c r="A757" s="33"/>
      <c r="B757" s="33"/>
      <c r="C757" s="39"/>
      <c r="D757" s="39"/>
      <c r="E757" s="48"/>
      <c r="F757" s="49"/>
      <c r="G757" s="49"/>
      <c r="I757" s="1"/>
      <c r="J757" s="14"/>
      <c r="K757" s="14"/>
      <c r="M757" s="35"/>
    </row>
    <row r="758">
      <c r="A758" s="33"/>
      <c r="B758" s="33"/>
      <c r="C758" s="39"/>
      <c r="D758" s="39"/>
      <c r="E758" s="48"/>
      <c r="F758" s="49"/>
      <c r="G758" s="49"/>
      <c r="I758" s="1"/>
      <c r="J758" s="14"/>
      <c r="K758" s="14"/>
      <c r="M758" s="35"/>
    </row>
    <row r="759">
      <c r="A759" s="33"/>
      <c r="B759" s="33"/>
      <c r="C759" s="39"/>
      <c r="D759" s="39"/>
      <c r="E759" s="48"/>
      <c r="F759" s="49"/>
      <c r="G759" s="49"/>
      <c r="I759" s="1"/>
      <c r="J759" s="14"/>
      <c r="K759" s="14"/>
      <c r="M759" s="35"/>
    </row>
    <row r="760">
      <c r="A760" s="33"/>
      <c r="B760" s="33"/>
      <c r="C760" s="39"/>
      <c r="D760" s="39"/>
      <c r="E760" s="48"/>
      <c r="F760" s="49"/>
      <c r="G760" s="49"/>
      <c r="I760" s="1"/>
      <c r="J760" s="14"/>
      <c r="K760" s="14"/>
      <c r="M760" s="35"/>
    </row>
    <row r="761">
      <c r="A761" s="33"/>
      <c r="B761" s="33"/>
      <c r="C761" s="39"/>
      <c r="D761" s="39"/>
      <c r="E761" s="48"/>
      <c r="F761" s="49"/>
      <c r="G761" s="49"/>
      <c r="I761" s="1"/>
      <c r="J761" s="14"/>
      <c r="K761" s="14"/>
      <c r="M761" s="35"/>
    </row>
    <row r="762">
      <c r="A762" s="33"/>
      <c r="B762" s="33"/>
      <c r="C762" s="39"/>
      <c r="D762" s="39"/>
      <c r="E762" s="48"/>
      <c r="F762" s="49"/>
      <c r="G762" s="49"/>
      <c r="I762" s="1"/>
      <c r="J762" s="14"/>
      <c r="K762" s="14"/>
      <c r="M762" s="35"/>
    </row>
    <row r="763">
      <c r="A763" s="33"/>
      <c r="B763" s="33"/>
      <c r="C763" s="39"/>
      <c r="D763" s="39"/>
      <c r="E763" s="48"/>
      <c r="F763" s="49"/>
      <c r="G763" s="49"/>
      <c r="I763" s="1"/>
      <c r="J763" s="14"/>
      <c r="K763" s="14"/>
      <c r="M763" s="35"/>
    </row>
    <row r="764">
      <c r="A764" s="33"/>
      <c r="B764" s="33"/>
      <c r="C764" s="39"/>
      <c r="D764" s="39"/>
      <c r="E764" s="48"/>
      <c r="F764" s="49"/>
      <c r="G764" s="49"/>
      <c r="I764" s="1"/>
      <c r="J764" s="14"/>
      <c r="K764" s="14"/>
      <c r="M764" s="35"/>
    </row>
    <row r="765">
      <c r="A765" s="33"/>
      <c r="B765" s="33"/>
      <c r="C765" s="39"/>
      <c r="D765" s="39"/>
      <c r="E765" s="48"/>
      <c r="F765" s="49"/>
      <c r="G765" s="49"/>
      <c r="I765" s="1"/>
      <c r="J765" s="14"/>
      <c r="K765" s="14"/>
      <c r="M765" s="35"/>
    </row>
    <row r="766">
      <c r="A766" s="33"/>
      <c r="B766" s="33"/>
      <c r="C766" s="39"/>
      <c r="D766" s="39"/>
      <c r="E766" s="48"/>
      <c r="F766" s="49"/>
      <c r="G766" s="49"/>
      <c r="I766" s="1"/>
      <c r="J766" s="14"/>
      <c r="K766" s="14"/>
      <c r="M766" s="35"/>
    </row>
    <row r="767">
      <c r="A767" s="33"/>
      <c r="B767" s="33"/>
      <c r="C767" s="39"/>
      <c r="D767" s="39"/>
      <c r="E767" s="48"/>
      <c r="F767" s="49"/>
      <c r="G767" s="49"/>
      <c r="I767" s="1"/>
      <c r="J767" s="14"/>
      <c r="K767" s="14"/>
      <c r="M767" s="35"/>
    </row>
    <row r="768">
      <c r="A768" s="33"/>
      <c r="B768" s="33"/>
      <c r="C768" s="39"/>
      <c r="D768" s="39"/>
      <c r="E768" s="48"/>
      <c r="F768" s="49"/>
      <c r="G768" s="49"/>
      <c r="I768" s="1"/>
      <c r="J768" s="14"/>
      <c r="K768" s="14"/>
      <c r="M768" s="35"/>
    </row>
    <row r="769">
      <c r="A769" s="33"/>
      <c r="B769" s="33"/>
      <c r="C769" s="39"/>
      <c r="D769" s="39"/>
      <c r="E769" s="48"/>
      <c r="F769" s="49"/>
      <c r="G769" s="49"/>
      <c r="I769" s="1"/>
      <c r="J769" s="14"/>
      <c r="K769" s="14"/>
      <c r="M769" s="35"/>
    </row>
    <row r="770">
      <c r="A770" s="33"/>
      <c r="B770" s="33"/>
      <c r="C770" s="39"/>
      <c r="D770" s="39"/>
      <c r="E770" s="48"/>
      <c r="F770" s="49"/>
      <c r="G770" s="49"/>
      <c r="I770" s="1"/>
      <c r="J770" s="14"/>
      <c r="K770" s="14"/>
      <c r="M770" s="35"/>
    </row>
    <row r="771">
      <c r="A771" s="33"/>
      <c r="B771" s="33"/>
      <c r="C771" s="39"/>
      <c r="D771" s="39"/>
      <c r="E771" s="48"/>
      <c r="F771" s="49"/>
      <c r="G771" s="49"/>
      <c r="I771" s="1"/>
      <c r="J771" s="14"/>
      <c r="K771" s="14"/>
      <c r="M771" s="35"/>
    </row>
    <row r="772">
      <c r="A772" s="33"/>
      <c r="B772" s="33"/>
      <c r="C772" s="39"/>
      <c r="D772" s="39"/>
      <c r="E772" s="48"/>
      <c r="F772" s="49"/>
      <c r="G772" s="49"/>
      <c r="I772" s="1"/>
      <c r="J772" s="14"/>
      <c r="K772" s="14"/>
      <c r="M772" s="35"/>
    </row>
    <row r="773">
      <c r="A773" s="33"/>
      <c r="B773" s="33"/>
      <c r="C773" s="39"/>
      <c r="D773" s="39"/>
      <c r="E773" s="48"/>
      <c r="F773" s="49"/>
      <c r="G773" s="49"/>
      <c r="I773" s="1"/>
      <c r="J773" s="14"/>
      <c r="K773" s="14"/>
      <c r="M773" s="35"/>
    </row>
    <row r="774">
      <c r="A774" s="33"/>
      <c r="B774" s="33"/>
      <c r="C774" s="39"/>
      <c r="D774" s="39"/>
      <c r="E774" s="48"/>
      <c r="F774" s="49"/>
      <c r="G774" s="49"/>
      <c r="I774" s="1"/>
      <c r="J774" s="14"/>
      <c r="K774" s="14"/>
      <c r="M774" s="35"/>
    </row>
    <row r="775">
      <c r="A775" s="33"/>
      <c r="B775" s="33"/>
      <c r="C775" s="39"/>
      <c r="D775" s="39"/>
      <c r="E775" s="48"/>
      <c r="F775" s="49"/>
      <c r="G775" s="49"/>
      <c r="I775" s="1"/>
      <c r="J775" s="14"/>
      <c r="K775" s="14"/>
      <c r="M775" s="35"/>
    </row>
    <row r="776">
      <c r="A776" s="33"/>
      <c r="B776" s="33"/>
      <c r="C776" s="39"/>
      <c r="D776" s="39"/>
      <c r="E776" s="48"/>
      <c r="F776" s="49"/>
      <c r="G776" s="49"/>
      <c r="I776" s="1"/>
      <c r="J776" s="14"/>
      <c r="K776" s="14"/>
      <c r="M776" s="35"/>
    </row>
    <row r="777">
      <c r="A777" s="33"/>
      <c r="B777" s="33"/>
      <c r="C777" s="39"/>
      <c r="D777" s="39"/>
      <c r="E777" s="48"/>
      <c r="F777" s="49"/>
      <c r="G777" s="49"/>
      <c r="I777" s="1"/>
      <c r="J777" s="14"/>
      <c r="K777" s="14"/>
      <c r="M777" s="35"/>
    </row>
    <row r="778">
      <c r="A778" s="33"/>
      <c r="B778" s="33"/>
      <c r="C778" s="39"/>
      <c r="D778" s="39"/>
      <c r="E778" s="48"/>
      <c r="F778" s="49"/>
      <c r="G778" s="49"/>
      <c r="I778" s="1"/>
      <c r="J778" s="14"/>
      <c r="K778" s="14"/>
      <c r="M778" s="35"/>
    </row>
    <row r="779">
      <c r="A779" s="33"/>
      <c r="B779" s="33"/>
      <c r="C779" s="39"/>
      <c r="D779" s="39"/>
      <c r="E779" s="48"/>
      <c r="F779" s="49"/>
      <c r="G779" s="49"/>
      <c r="I779" s="1"/>
      <c r="J779" s="14"/>
      <c r="K779" s="14"/>
      <c r="M779" s="35"/>
    </row>
    <row r="780">
      <c r="A780" s="33"/>
      <c r="B780" s="33"/>
      <c r="C780" s="39"/>
      <c r="D780" s="39"/>
      <c r="E780" s="48"/>
      <c r="F780" s="49"/>
      <c r="G780" s="49"/>
      <c r="I780" s="1"/>
      <c r="J780" s="14"/>
      <c r="K780" s="14"/>
      <c r="M780" s="35"/>
    </row>
    <row r="781">
      <c r="A781" s="33"/>
      <c r="B781" s="33"/>
      <c r="C781" s="39"/>
      <c r="D781" s="39"/>
      <c r="E781" s="48"/>
      <c r="F781" s="49"/>
      <c r="G781" s="49"/>
      <c r="I781" s="1"/>
      <c r="J781" s="14"/>
      <c r="K781" s="14"/>
      <c r="M781" s="35"/>
    </row>
    <row r="782">
      <c r="A782" s="33"/>
      <c r="B782" s="33"/>
      <c r="C782" s="39"/>
      <c r="D782" s="39"/>
      <c r="E782" s="48"/>
      <c r="F782" s="49"/>
      <c r="G782" s="49"/>
      <c r="I782" s="1"/>
      <c r="J782" s="14"/>
      <c r="K782" s="14"/>
      <c r="M782" s="35"/>
    </row>
    <row r="783">
      <c r="A783" s="33"/>
      <c r="B783" s="33"/>
      <c r="C783" s="39"/>
      <c r="D783" s="39"/>
      <c r="E783" s="48"/>
      <c r="F783" s="49"/>
      <c r="G783" s="49"/>
      <c r="I783" s="1"/>
      <c r="J783" s="14"/>
      <c r="K783" s="14"/>
      <c r="M783" s="35"/>
    </row>
    <row r="784">
      <c r="A784" s="33"/>
      <c r="B784" s="33"/>
      <c r="C784" s="39"/>
      <c r="D784" s="39"/>
      <c r="E784" s="48"/>
      <c r="F784" s="49"/>
      <c r="G784" s="49"/>
      <c r="I784" s="1"/>
      <c r="J784" s="14"/>
      <c r="K784" s="14"/>
      <c r="M784" s="35"/>
    </row>
    <row r="785">
      <c r="A785" s="33"/>
      <c r="B785" s="33"/>
      <c r="C785" s="39"/>
      <c r="D785" s="39"/>
      <c r="E785" s="48"/>
      <c r="F785" s="49"/>
      <c r="G785" s="49"/>
      <c r="I785" s="1"/>
      <c r="J785" s="14"/>
      <c r="K785" s="14"/>
      <c r="M785" s="35"/>
    </row>
    <row r="786">
      <c r="A786" s="33"/>
      <c r="B786" s="33"/>
      <c r="C786" s="39"/>
      <c r="D786" s="39"/>
      <c r="E786" s="48"/>
      <c r="F786" s="49"/>
      <c r="G786" s="49"/>
      <c r="I786" s="1"/>
      <c r="J786" s="14"/>
      <c r="K786" s="14"/>
      <c r="M786" s="35"/>
    </row>
    <row r="787">
      <c r="A787" s="33"/>
      <c r="B787" s="33"/>
      <c r="C787" s="39"/>
      <c r="D787" s="39"/>
      <c r="E787" s="48"/>
      <c r="F787" s="49"/>
      <c r="G787" s="49"/>
      <c r="I787" s="1"/>
      <c r="J787" s="14"/>
      <c r="K787" s="14"/>
      <c r="M787" s="35"/>
    </row>
    <row r="788">
      <c r="A788" s="33"/>
      <c r="B788" s="33"/>
      <c r="C788" s="39"/>
      <c r="D788" s="39"/>
      <c r="E788" s="48"/>
      <c r="F788" s="49"/>
      <c r="G788" s="49"/>
      <c r="I788" s="1"/>
      <c r="J788" s="14"/>
      <c r="K788" s="14"/>
      <c r="M788" s="35"/>
    </row>
    <row r="789">
      <c r="A789" s="33"/>
      <c r="B789" s="33"/>
      <c r="C789" s="39"/>
      <c r="D789" s="39"/>
      <c r="E789" s="48"/>
      <c r="F789" s="49"/>
      <c r="G789" s="49"/>
      <c r="I789" s="1"/>
      <c r="J789" s="14"/>
      <c r="K789" s="14"/>
      <c r="M789" s="35"/>
    </row>
    <row r="790">
      <c r="A790" s="33"/>
      <c r="B790" s="33"/>
      <c r="C790" s="39"/>
      <c r="D790" s="39"/>
      <c r="E790" s="48"/>
      <c r="F790" s="49"/>
      <c r="G790" s="49"/>
      <c r="I790" s="1"/>
      <c r="J790" s="14"/>
      <c r="K790" s="14"/>
      <c r="M790" s="35"/>
    </row>
    <row r="791">
      <c r="A791" s="33"/>
      <c r="B791" s="33"/>
      <c r="C791" s="39"/>
      <c r="D791" s="39"/>
      <c r="E791" s="48"/>
      <c r="F791" s="49"/>
      <c r="G791" s="49"/>
      <c r="I791" s="1"/>
      <c r="J791" s="14"/>
      <c r="K791" s="14"/>
      <c r="M791" s="35"/>
    </row>
    <row r="792">
      <c r="A792" s="33"/>
      <c r="B792" s="33"/>
      <c r="C792" s="39"/>
      <c r="D792" s="39"/>
      <c r="E792" s="48"/>
      <c r="F792" s="49"/>
      <c r="G792" s="49"/>
      <c r="I792" s="1"/>
      <c r="J792" s="14"/>
      <c r="K792" s="14"/>
      <c r="M792" s="35"/>
    </row>
    <row r="793">
      <c r="A793" s="33"/>
      <c r="B793" s="33"/>
      <c r="C793" s="39"/>
      <c r="D793" s="39"/>
      <c r="E793" s="48"/>
      <c r="F793" s="49"/>
      <c r="G793" s="49"/>
      <c r="I793" s="1"/>
      <c r="J793" s="14"/>
      <c r="K793" s="14"/>
      <c r="M793" s="35"/>
    </row>
    <row r="794">
      <c r="A794" s="33"/>
      <c r="B794" s="33"/>
      <c r="C794" s="39"/>
      <c r="D794" s="39"/>
      <c r="E794" s="48"/>
      <c r="F794" s="49"/>
      <c r="G794" s="49"/>
      <c r="I794" s="1"/>
      <c r="J794" s="14"/>
      <c r="K794" s="14"/>
      <c r="M794" s="35"/>
    </row>
    <row r="795">
      <c r="A795" s="33"/>
      <c r="B795" s="33"/>
      <c r="C795" s="39"/>
      <c r="D795" s="39"/>
      <c r="E795" s="48"/>
      <c r="F795" s="49"/>
      <c r="G795" s="49"/>
      <c r="I795" s="1"/>
      <c r="J795" s="14"/>
      <c r="K795" s="14"/>
      <c r="M795" s="35"/>
    </row>
    <row r="796">
      <c r="A796" s="33"/>
      <c r="B796" s="33"/>
      <c r="C796" s="39"/>
      <c r="D796" s="39"/>
      <c r="E796" s="48"/>
      <c r="F796" s="49"/>
      <c r="G796" s="49"/>
      <c r="I796" s="1"/>
      <c r="J796" s="14"/>
      <c r="K796" s="14"/>
      <c r="M796" s="35"/>
    </row>
    <row r="797">
      <c r="A797" s="33"/>
      <c r="B797" s="33"/>
      <c r="C797" s="39"/>
      <c r="D797" s="39"/>
      <c r="E797" s="48"/>
      <c r="F797" s="49"/>
      <c r="G797" s="49"/>
      <c r="I797" s="1"/>
      <c r="J797" s="14"/>
      <c r="K797" s="14"/>
      <c r="M797" s="35"/>
    </row>
    <row r="798">
      <c r="A798" s="33"/>
      <c r="B798" s="33"/>
      <c r="C798" s="39"/>
      <c r="D798" s="39"/>
      <c r="E798" s="48"/>
      <c r="F798" s="49"/>
      <c r="G798" s="49"/>
      <c r="I798" s="1"/>
      <c r="J798" s="14"/>
      <c r="K798" s="14"/>
      <c r="M798" s="35"/>
    </row>
    <row r="799">
      <c r="A799" s="33"/>
      <c r="B799" s="33"/>
      <c r="C799" s="39"/>
      <c r="D799" s="39"/>
      <c r="E799" s="48"/>
      <c r="F799" s="49"/>
      <c r="G799" s="49"/>
      <c r="I799" s="1"/>
      <c r="J799" s="14"/>
      <c r="K799" s="14"/>
      <c r="M799" s="35"/>
    </row>
    <row r="800">
      <c r="A800" s="33"/>
      <c r="B800" s="33"/>
      <c r="C800" s="39"/>
      <c r="D800" s="39"/>
      <c r="E800" s="48"/>
      <c r="F800" s="49"/>
      <c r="G800" s="49"/>
      <c r="I800" s="1"/>
      <c r="J800" s="14"/>
      <c r="K800" s="14"/>
      <c r="M800" s="35"/>
    </row>
    <row r="801">
      <c r="A801" s="33"/>
      <c r="B801" s="33"/>
      <c r="C801" s="39"/>
      <c r="D801" s="39"/>
      <c r="E801" s="48"/>
      <c r="F801" s="49"/>
      <c r="G801" s="49"/>
      <c r="I801" s="1"/>
      <c r="J801" s="14"/>
      <c r="K801" s="14"/>
      <c r="M801" s="35"/>
    </row>
    <row r="802">
      <c r="A802" s="33"/>
      <c r="B802" s="33"/>
      <c r="C802" s="39"/>
      <c r="D802" s="39"/>
      <c r="E802" s="48"/>
      <c r="F802" s="49"/>
      <c r="G802" s="49"/>
      <c r="I802" s="1"/>
      <c r="J802" s="14"/>
      <c r="K802" s="14"/>
      <c r="M802" s="35"/>
    </row>
    <row r="803">
      <c r="A803" s="33"/>
      <c r="B803" s="33"/>
      <c r="C803" s="39"/>
      <c r="D803" s="39"/>
      <c r="E803" s="48"/>
      <c r="F803" s="49"/>
      <c r="G803" s="49"/>
      <c r="I803" s="1"/>
      <c r="J803" s="14"/>
      <c r="K803" s="14"/>
      <c r="M803" s="35"/>
    </row>
    <row r="804">
      <c r="A804" s="33"/>
      <c r="B804" s="33"/>
      <c r="C804" s="39"/>
      <c r="D804" s="39"/>
      <c r="E804" s="48"/>
      <c r="F804" s="49"/>
      <c r="G804" s="49"/>
      <c r="I804" s="1"/>
      <c r="J804" s="14"/>
      <c r="K804" s="14"/>
      <c r="M804" s="35"/>
    </row>
    <row r="805">
      <c r="A805" s="33"/>
      <c r="B805" s="33"/>
      <c r="C805" s="39"/>
      <c r="D805" s="39"/>
      <c r="E805" s="48"/>
      <c r="F805" s="49"/>
      <c r="G805" s="49"/>
      <c r="I805" s="1"/>
      <c r="J805" s="14"/>
      <c r="K805" s="14"/>
      <c r="M805" s="35"/>
    </row>
    <row r="806">
      <c r="A806" s="33"/>
      <c r="B806" s="33"/>
      <c r="C806" s="39"/>
      <c r="D806" s="39"/>
      <c r="E806" s="48"/>
      <c r="F806" s="49"/>
      <c r="G806" s="49"/>
      <c r="I806" s="1"/>
      <c r="J806" s="14"/>
      <c r="K806" s="14"/>
      <c r="M806" s="35"/>
    </row>
    <row r="807">
      <c r="A807" s="33"/>
      <c r="B807" s="33"/>
      <c r="C807" s="39"/>
      <c r="D807" s="39"/>
      <c r="E807" s="48"/>
      <c r="F807" s="49"/>
      <c r="G807" s="49"/>
      <c r="I807" s="1"/>
      <c r="J807" s="14"/>
      <c r="K807" s="14"/>
      <c r="M807" s="35"/>
    </row>
    <row r="808">
      <c r="A808" s="33"/>
      <c r="B808" s="33"/>
      <c r="C808" s="39"/>
      <c r="D808" s="39"/>
      <c r="E808" s="48"/>
      <c r="F808" s="49"/>
      <c r="G808" s="49"/>
      <c r="I808" s="1"/>
      <c r="J808" s="14"/>
      <c r="K808" s="14"/>
      <c r="M808" s="35"/>
    </row>
    <row r="809">
      <c r="A809" s="33"/>
      <c r="B809" s="33"/>
      <c r="C809" s="39"/>
      <c r="D809" s="39"/>
      <c r="E809" s="48"/>
      <c r="F809" s="49"/>
      <c r="G809" s="49"/>
      <c r="I809" s="1"/>
      <c r="J809" s="14"/>
      <c r="K809" s="14"/>
      <c r="M809" s="35"/>
    </row>
    <row r="810">
      <c r="A810" s="33"/>
      <c r="B810" s="33"/>
      <c r="C810" s="39"/>
      <c r="D810" s="39"/>
      <c r="E810" s="48"/>
      <c r="F810" s="49"/>
      <c r="G810" s="49"/>
      <c r="I810" s="1"/>
      <c r="J810" s="14"/>
      <c r="K810" s="14"/>
      <c r="M810" s="35"/>
    </row>
    <row r="811">
      <c r="A811" s="33"/>
      <c r="B811" s="33"/>
      <c r="C811" s="39"/>
      <c r="D811" s="39"/>
      <c r="E811" s="48"/>
      <c r="F811" s="49"/>
      <c r="G811" s="49"/>
      <c r="I811" s="1"/>
      <c r="J811" s="14"/>
      <c r="K811" s="14"/>
      <c r="M811" s="35"/>
    </row>
    <row r="812">
      <c r="A812" s="33"/>
      <c r="B812" s="33"/>
      <c r="C812" s="39"/>
      <c r="D812" s="39"/>
      <c r="E812" s="48"/>
      <c r="F812" s="49"/>
      <c r="G812" s="49"/>
      <c r="I812" s="1"/>
      <c r="J812" s="14"/>
      <c r="K812" s="14"/>
      <c r="M812" s="35"/>
    </row>
    <row r="813">
      <c r="A813" s="33"/>
      <c r="B813" s="33"/>
      <c r="C813" s="39"/>
      <c r="D813" s="39"/>
      <c r="E813" s="48"/>
      <c r="F813" s="49"/>
      <c r="G813" s="49"/>
      <c r="I813" s="1"/>
      <c r="J813" s="14"/>
      <c r="K813" s="14"/>
      <c r="M813" s="35"/>
    </row>
    <row r="814">
      <c r="A814" s="33"/>
      <c r="B814" s="33"/>
      <c r="C814" s="39"/>
      <c r="D814" s="39"/>
      <c r="E814" s="48"/>
      <c r="F814" s="49"/>
      <c r="G814" s="49"/>
      <c r="I814" s="1"/>
      <c r="J814" s="14"/>
      <c r="K814" s="14"/>
      <c r="M814" s="35"/>
    </row>
    <row r="815">
      <c r="A815" s="33"/>
      <c r="B815" s="33"/>
      <c r="C815" s="39"/>
      <c r="D815" s="39"/>
      <c r="E815" s="48"/>
      <c r="F815" s="49"/>
      <c r="G815" s="49"/>
      <c r="I815" s="1"/>
      <c r="J815" s="14"/>
      <c r="K815" s="14"/>
      <c r="M815" s="35"/>
    </row>
    <row r="816">
      <c r="A816" s="33"/>
      <c r="B816" s="33"/>
      <c r="C816" s="39"/>
      <c r="D816" s="39"/>
      <c r="E816" s="48"/>
      <c r="F816" s="49"/>
      <c r="G816" s="49"/>
      <c r="I816" s="1"/>
      <c r="J816" s="14"/>
      <c r="K816" s="14"/>
      <c r="M816" s="35"/>
    </row>
    <row r="817">
      <c r="A817" s="33"/>
      <c r="B817" s="33"/>
      <c r="C817" s="39"/>
      <c r="D817" s="39"/>
      <c r="E817" s="48"/>
      <c r="F817" s="49"/>
      <c r="G817" s="49"/>
      <c r="I817" s="1"/>
      <c r="J817" s="14"/>
      <c r="K817" s="14"/>
      <c r="M817" s="35"/>
    </row>
    <row r="818">
      <c r="A818" s="33"/>
      <c r="B818" s="33"/>
      <c r="C818" s="39"/>
      <c r="D818" s="39"/>
      <c r="E818" s="48"/>
      <c r="F818" s="49"/>
      <c r="G818" s="49"/>
      <c r="I818" s="1"/>
      <c r="J818" s="14"/>
      <c r="K818" s="14"/>
      <c r="M818" s="35"/>
    </row>
    <row r="819">
      <c r="A819" s="33"/>
      <c r="B819" s="33"/>
      <c r="C819" s="39"/>
      <c r="D819" s="39"/>
      <c r="E819" s="48"/>
      <c r="F819" s="49"/>
      <c r="G819" s="49"/>
      <c r="I819" s="1"/>
      <c r="J819" s="14"/>
      <c r="K819" s="14"/>
      <c r="M819" s="35"/>
    </row>
    <row r="820">
      <c r="A820" s="33"/>
      <c r="B820" s="33"/>
      <c r="C820" s="39"/>
      <c r="D820" s="39"/>
      <c r="E820" s="48"/>
      <c r="F820" s="49"/>
      <c r="G820" s="49"/>
      <c r="I820" s="1"/>
      <c r="J820" s="14"/>
      <c r="K820" s="14"/>
      <c r="M820" s="35"/>
    </row>
    <row r="821">
      <c r="A821" s="33"/>
      <c r="B821" s="33"/>
      <c r="C821" s="39"/>
      <c r="D821" s="39"/>
      <c r="E821" s="48"/>
      <c r="F821" s="49"/>
      <c r="G821" s="49"/>
      <c r="I821" s="1"/>
      <c r="J821" s="14"/>
      <c r="K821" s="14"/>
      <c r="M821" s="35"/>
    </row>
    <row r="822">
      <c r="A822" s="33"/>
      <c r="B822" s="33"/>
      <c r="C822" s="39"/>
      <c r="D822" s="39"/>
      <c r="E822" s="48"/>
      <c r="F822" s="49"/>
      <c r="G822" s="49"/>
      <c r="I822" s="1"/>
      <c r="J822" s="14"/>
      <c r="K822" s="14"/>
      <c r="M822" s="35"/>
    </row>
    <row r="823">
      <c r="A823" s="33"/>
      <c r="B823" s="33"/>
      <c r="C823" s="39"/>
      <c r="D823" s="39"/>
      <c r="E823" s="48"/>
      <c r="F823" s="49"/>
      <c r="G823" s="49"/>
      <c r="I823" s="1"/>
      <c r="J823" s="14"/>
      <c r="K823" s="14"/>
      <c r="M823" s="35"/>
    </row>
    <row r="824">
      <c r="A824" s="33"/>
      <c r="B824" s="33"/>
      <c r="C824" s="39"/>
      <c r="D824" s="39"/>
      <c r="E824" s="48"/>
      <c r="F824" s="49"/>
      <c r="G824" s="49"/>
      <c r="I824" s="1"/>
      <c r="J824" s="14"/>
      <c r="K824" s="14"/>
      <c r="M824" s="35"/>
    </row>
    <row r="825">
      <c r="A825" s="33"/>
      <c r="B825" s="33"/>
      <c r="C825" s="39"/>
      <c r="D825" s="39"/>
      <c r="E825" s="48"/>
      <c r="F825" s="49"/>
      <c r="G825" s="49"/>
      <c r="I825" s="1"/>
      <c r="J825" s="14"/>
      <c r="K825" s="14"/>
      <c r="M825" s="35"/>
    </row>
    <row r="826">
      <c r="A826" s="33"/>
      <c r="B826" s="33"/>
      <c r="C826" s="39"/>
      <c r="D826" s="39"/>
      <c r="E826" s="48"/>
      <c r="F826" s="49"/>
      <c r="G826" s="49"/>
      <c r="I826" s="1"/>
      <c r="J826" s="14"/>
      <c r="K826" s="14"/>
      <c r="M826" s="35"/>
    </row>
    <row r="827">
      <c r="A827" s="33"/>
      <c r="B827" s="33"/>
      <c r="C827" s="39"/>
      <c r="D827" s="39"/>
      <c r="E827" s="48"/>
      <c r="F827" s="49"/>
      <c r="G827" s="49"/>
      <c r="I827" s="1"/>
      <c r="J827" s="14"/>
      <c r="K827" s="14"/>
      <c r="M827" s="35"/>
    </row>
    <row r="828">
      <c r="A828" s="33"/>
      <c r="B828" s="33"/>
      <c r="C828" s="39"/>
      <c r="D828" s="39"/>
      <c r="E828" s="48"/>
      <c r="F828" s="49"/>
      <c r="G828" s="49"/>
      <c r="I828" s="1"/>
      <c r="J828" s="14"/>
      <c r="K828" s="14"/>
      <c r="M828" s="35"/>
    </row>
    <row r="829">
      <c r="A829" s="33"/>
      <c r="B829" s="33"/>
      <c r="C829" s="39"/>
      <c r="D829" s="39"/>
      <c r="E829" s="48"/>
      <c r="F829" s="49"/>
      <c r="G829" s="49"/>
      <c r="I829" s="1"/>
      <c r="J829" s="14"/>
      <c r="K829" s="14"/>
      <c r="M829" s="35"/>
    </row>
    <row r="830">
      <c r="A830" s="33"/>
      <c r="B830" s="33"/>
      <c r="C830" s="39"/>
      <c r="D830" s="39"/>
      <c r="E830" s="48"/>
      <c r="F830" s="49"/>
      <c r="G830" s="49"/>
      <c r="I830" s="1"/>
      <c r="J830" s="14"/>
      <c r="K830" s="14"/>
      <c r="M830" s="35"/>
    </row>
    <row r="831">
      <c r="A831" s="33"/>
      <c r="B831" s="33"/>
      <c r="C831" s="39"/>
      <c r="D831" s="39"/>
      <c r="E831" s="48"/>
      <c r="F831" s="49"/>
      <c r="G831" s="49"/>
      <c r="I831" s="1"/>
      <c r="J831" s="14"/>
      <c r="K831" s="14"/>
      <c r="M831" s="35"/>
    </row>
    <row r="832">
      <c r="A832" s="33"/>
      <c r="B832" s="33"/>
      <c r="C832" s="39"/>
      <c r="D832" s="39"/>
      <c r="E832" s="48"/>
      <c r="F832" s="49"/>
      <c r="G832" s="49"/>
      <c r="I832" s="1"/>
      <c r="J832" s="14"/>
      <c r="K832" s="14"/>
      <c r="M832" s="35"/>
    </row>
    <row r="833">
      <c r="A833" s="33"/>
      <c r="B833" s="33"/>
      <c r="C833" s="39"/>
      <c r="D833" s="39"/>
      <c r="E833" s="48"/>
      <c r="F833" s="49"/>
      <c r="G833" s="49"/>
      <c r="I833" s="1"/>
      <c r="J833" s="14"/>
      <c r="K833" s="14"/>
      <c r="M833" s="35"/>
    </row>
    <row r="834">
      <c r="A834" s="33"/>
      <c r="B834" s="33"/>
      <c r="C834" s="39"/>
      <c r="D834" s="39"/>
      <c r="E834" s="48"/>
      <c r="F834" s="49"/>
      <c r="G834" s="49"/>
      <c r="I834" s="1"/>
      <c r="J834" s="14"/>
      <c r="K834" s="14"/>
      <c r="M834" s="35"/>
    </row>
    <row r="835">
      <c r="A835" s="33"/>
      <c r="B835" s="33"/>
      <c r="C835" s="39"/>
      <c r="D835" s="39"/>
      <c r="E835" s="48"/>
      <c r="F835" s="49"/>
      <c r="G835" s="49"/>
      <c r="I835" s="1"/>
      <c r="J835" s="14"/>
      <c r="K835" s="14"/>
      <c r="M835" s="35"/>
    </row>
    <row r="836">
      <c r="A836" s="33"/>
      <c r="B836" s="33"/>
      <c r="C836" s="39"/>
      <c r="D836" s="39"/>
      <c r="E836" s="48"/>
      <c r="F836" s="49"/>
      <c r="G836" s="49"/>
      <c r="I836" s="1"/>
      <c r="J836" s="14"/>
      <c r="K836" s="14"/>
      <c r="M836" s="35"/>
    </row>
    <row r="837">
      <c r="A837" s="33"/>
      <c r="B837" s="33"/>
      <c r="C837" s="39"/>
      <c r="D837" s="39"/>
      <c r="E837" s="48"/>
      <c r="F837" s="49"/>
      <c r="G837" s="49"/>
      <c r="I837" s="1"/>
      <c r="J837" s="14"/>
      <c r="K837" s="14"/>
      <c r="M837" s="35"/>
    </row>
    <row r="838">
      <c r="A838" s="33"/>
      <c r="B838" s="33"/>
      <c r="C838" s="39"/>
      <c r="D838" s="39"/>
      <c r="E838" s="48"/>
      <c r="F838" s="49"/>
      <c r="G838" s="49"/>
      <c r="I838" s="1"/>
      <c r="J838" s="14"/>
      <c r="K838" s="14"/>
      <c r="M838" s="35"/>
    </row>
    <row r="839">
      <c r="A839" s="33"/>
      <c r="B839" s="33"/>
      <c r="C839" s="39"/>
      <c r="D839" s="39"/>
      <c r="E839" s="48"/>
      <c r="F839" s="49"/>
      <c r="G839" s="49"/>
      <c r="I839" s="1"/>
      <c r="J839" s="14"/>
      <c r="K839" s="14"/>
      <c r="M839" s="35"/>
    </row>
    <row r="840">
      <c r="A840" s="33"/>
      <c r="B840" s="33"/>
      <c r="C840" s="39"/>
      <c r="D840" s="39"/>
      <c r="E840" s="48"/>
      <c r="F840" s="49"/>
      <c r="G840" s="49"/>
      <c r="I840" s="1"/>
      <c r="J840" s="14"/>
      <c r="K840" s="14"/>
      <c r="M840" s="35"/>
    </row>
    <row r="841">
      <c r="A841" s="33"/>
      <c r="B841" s="33"/>
      <c r="C841" s="39"/>
      <c r="D841" s="39"/>
      <c r="E841" s="48"/>
      <c r="F841" s="49"/>
      <c r="G841" s="49"/>
      <c r="I841" s="1"/>
      <c r="J841" s="14"/>
      <c r="K841" s="14"/>
      <c r="M841" s="35"/>
    </row>
    <row r="842">
      <c r="A842" s="33"/>
      <c r="B842" s="33"/>
      <c r="C842" s="39"/>
      <c r="D842" s="39"/>
      <c r="E842" s="48"/>
      <c r="F842" s="49"/>
      <c r="G842" s="49"/>
      <c r="I842" s="1"/>
      <c r="J842" s="14"/>
      <c r="K842" s="14"/>
      <c r="M842" s="35"/>
    </row>
    <row r="843">
      <c r="A843" s="33"/>
      <c r="B843" s="33"/>
      <c r="C843" s="39"/>
      <c r="D843" s="39"/>
      <c r="E843" s="48"/>
      <c r="F843" s="49"/>
      <c r="G843" s="49"/>
      <c r="I843" s="1"/>
      <c r="J843" s="14"/>
      <c r="K843" s="14"/>
      <c r="M843" s="35"/>
    </row>
    <row r="844">
      <c r="A844" s="33"/>
      <c r="B844" s="33"/>
      <c r="C844" s="39"/>
      <c r="D844" s="39"/>
      <c r="E844" s="48"/>
      <c r="F844" s="49"/>
      <c r="G844" s="49"/>
      <c r="I844" s="1"/>
      <c r="J844" s="14"/>
      <c r="K844" s="14"/>
      <c r="M844" s="35"/>
    </row>
    <row r="845">
      <c r="A845" s="33"/>
      <c r="B845" s="33"/>
      <c r="C845" s="39"/>
      <c r="D845" s="39"/>
      <c r="E845" s="48"/>
      <c r="F845" s="49"/>
      <c r="G845" s="49"/>
      <c r="I845" s="1"/>
      <c r="J845" s="14"/>
      <c r="K845" s="14"/>
      <c r="M845" s="35"/>
    </row>
    <row r="846">
      <c r="A846" s="33"/>
      <c r="B846" s="33"/>
      <c r="C846" s="39"/>
      <c r="D846" s="39"/>
      <c r="E846" s="48"/>
      <c r="F846" s="49"/>
      <c r="G846" s="49"/>
      <c r="I846" s="1"/>
      <c r="J846" s="14"/>
      <c r="K846" s="14"/>
      <c r="M846" s="35"/>
    </row>
    <row r="847">
      <c r="A847" s="33"/>
      <c r="B847" s="33"/>
      <c r="C847" s="39"/>
      <c r="D847" s="39"/>
      <c r="E847" s="48"/>
      <c r="F847" s="49"/>
      <c r="G847" s="49"/>
      <c r="I847" s="1"/>
      <c r="J847" s="14"/>
      <c r="K847" s="14"/>
      <c r="M847" s="35"/>
    </row>
    <row r="848">
      <c r="A848" s="33"/>
      <c r="B848" s="33"/>
      <c r="C848" s="39"/>
      <c r="D848" s="39"/>
      <c r="E848" s="48"/>
      <c r="F848" s="49"/>
      <c r="G848" s="49"/>
      <c r="I848" s="1"/>
      <c r="J848" s="14"/>
      <c r="K848" s="14"/>
      <c r="M848" s="35"/>
    </row>
    <row r="849">
      <c r="A849" s="33"/>
      <c r="B849" s="33"/>
      <c r="C849" s="39"/>
      <c r="D849" s="39"/>
      <c r="E849" s="48"/>
      <c r="F849" s="49"/>
      <c r="G849" s="49"/>
      <c r="I849" s="1"/>
      <c r="J849" s="14"/>
      <c r="K849" s="14"/>
      <c r="M849" s="35"/>
    </row>
    <row r="850">
      <c r="A850" s="33"/>
      <c r="B850" s="33"/>
      <c r="C850" s="39"/>
      <c r="D850" s="39"/>
      <c r="E850" s="48"/>
      <c r="F850" s="49"/>
      <c r="G850" s="49"/>
      <c r="I850" s="1"/>
      <c r="J850" s="14"/>
      <c r="K850" s="14"/>
      <c r="M850" s="35"/>
    </row>
    <row r="851">
      <c r="A851" s="33"/>
      <c r="B851" s="33"/>
      <c r="C851" s="39"/>
      <c r="D851" s="39"/>
      <c r="E851" s="48"/>
      <c r="F851" s="49"/>
      <c r="G851" s="49"/>
      <c r="I851" s="1"/>
      <c r="J851" s="14"/>
      <c r="K851" s="14"/>
      <c r="M851" s="35"/>
    </row>
    <row r="852">
      <c r="A852" s="33"/>
      <c r="B852" s="33"/>
      <c r="C852" s="39"/>
      <c r="D852" s="39"/>
      <c r="E852" s="48"/>
      <c r="F852" s="49"/>
      <c r="G852" s="49"/>
      <c r="I852" s="1"/>
      <c r="J852" s="14"/>
      <c r="K852" s="14"/>
      <c r="M852" s="35"/>
    </row>
    <row r="853">
      <c r="A853" s="33"/>
      <c r="B853" s="33"/>
      <c r="C853" s="39"/>
      <c r="D853" s="39"/>
      <c r="E853" s="48"/>
      <c r="F853" s="49"/>
      <c r="G853" s="49"/>
      <c r="I853" s="1"/>
      <c r="J853" s="14"/>
      <c r="K853" s="14"/>
      <c r="M853" s="35"/>
    </row>
    <row r="854">
      <c r="A854" s="33"/>
      <c r="B854" s="33"/>
      <c r="C854" s="39"/>
      <c r="D854" s="39"/>
      <c r="E854" s="48"/>
      <c r="F854" s="49"/>
      <c r="G854" s="49"/>
      <c r="I854" s="1"/>
      <c r="J854" s="14"/>
      <c r="K854" s="14"/>
      <c r="M854" s="35"/>
    </row>
    <row r="855">
      <c r="A855" s="33"/>
      <c r="B855" s="33"/>
      <c r="C855" s="39"/>
      <c r="D855" s="39"/>
      <c r="E855" s="48"/>
      <c r="F855" s="49"/>
      <c r="G855" s="49"/>
      <c r="I855" s="1"/>
      <c r="J855" s="14"/>
      <c r="K855" s="14"/>
      <c r="M855" s="35"/>
    </row>
    <row r="856">
      <c r="A856" s="33"/>
      <c r="B856" s="33"/>
      <c r="C856" s="39"/>
      <c r="D856" s="39"/>
      <c r="E856" s="48"/>
      <c r="F856" s="49"/>
      <c r="G856" s="49"/>
      <c r="I856" s="1"/>
      <c r="J856" s="14"/>
      <c r="K856" s="14"/>
      <c r="M856" s="35"/>
    </row>
    <row r="857">
      <c r="A857" s="33"/>
      <c r="B857" s="33"/>
      <c r="C857" s="39"/>
      <c r="D857" s="39"/>
      <c r="E857" s="48"/>
      <c r="F857" s="49"/>
      <c r="G857" s="49"/>
      <c r="I857" s="1"/>
      <c r="J857" s="14"/>
      <c r="K857" s="14"/>
      <c r="M857" s="35"/>
    </row>
    <row r="858">
      <c r="A858" s="33"/>
      <c r="B858" s="33"/>
      <c r="C858" s="39"/>
      <c r="D858" s="39"/>
      <c r="E858" s="48"/>
      <c r="F858" s="49"/>
      <c r="G858" s="49"/>
      <c r="I858" s="1"/>
      <c r="J858" s="14"/>
      <c r="K858" s="14"/>
      <c r="M858" s="35"/>
    </row>
    <row r="859">
      <c r="A859" s="33"/>
      <c r="B859" s="33"/>
      <c r="C859" s="39"/>
      <c r="D859" s="39"/>
      <c r="E859" s="48"/>
      <c r="F859" s="49"/>
      <c r="G859" s="49"/>
      <c r="I859" s="1"/>
      <c r="J859" s="14"/>
      <c r="K859" s="14"/>
      <c r="M859" s="35"/>
    </row>
    <row r="860">
      <c r="A860" s="33"/>
      <c r="B860" s="33"/>
      <c r="C860" s="39"/>
      <c r="D860" s="39"/>
      <c r="E860" s="48"/>
      <c r="F860" s="49"/>
      <c r="G860" s="49"/>
      <c r="I860" s="1"/>
      <c r="J860" s="14"/>
      <c r="K860" s="14"/>
      <c r="M860" s="35"/>
    </row>
    <row r="861">
      <c r="A861" s="33"/>
      <c r="B861" s="33"/>
      <c r="C861" s="39"/>
      <c r="D861" s="39"/>
      <c r="E861" s="48"/>
      <c r="F861" s="49"/>
      <c r="G861" s="49"/>
      <c r="I861" s="1"/>
      <c r="J861" s="14"/>
      <c r="K861" s="14"/>
      <c r="M861" s="35"/>
    </row>
    <row r="862">
      <c r="A862" s="33"/>
      <c r="B862" s="33"/>
      <c r="C862" s="39"/>
      <c r="D862" s="39"/>
      <c r="E862" s="48"/>
      <c r="F862" s="49"/>
      <c r="G862" s="49"/>
      <c r="I862" s="1"/>
      <c r="J862" s="14"/>
      <c r="K862" s="14"/>
      <c r="M862" s="35"/>
    </row>
    <row r="863">
      <c r="A863" s="33"/>
      <c r="B863" s="33"/>
      <c r="C863" s="39"/>
      <c r="D863" s="39"/>
      <c r="E863" s="48"/>
      <c r="F863" s="49"/>
      <c r="G863" s="49"/>
      <c r="I863" s="1"/>
      <c r="J863" s="14"/>
      <c r="K863" s="14"/>
      <c r="M863" s="35"/>
    </row>
    <row r="864">
      <c r="A864" s="33"/>
      <c r="B864" s="33"/>
      <c r="C864" s="39"/>
      <c r="D864" s="39"/>
      <c r="E864" s="48"/>
      <c r="F864" s="49"/>
      <c r="G864" s="49"/>
      <c r="I864" s="1"/>
      <c r="J864" s="14"/>
      <c r="K864" s="14"/>
      <c r="M864" s="35"/>
    </row>
    <row r="865">
      <c r="A865" s="33"/>
      <c r="B865" s="33"/>
      <c r="C865" s="39"/>
      <c r="D865" s="39"/>
      <c r="E865" s="48"/>
      <c r="F865" s="49"/>
      <c r="G865" s="49"/>
      <c r="I865" s="1"/>
      <c r="J865" s="14"/>
      <c r="K865" s="14"/>
      <c r="M865" s="35"/>
    </row>
    <row r="866">
      <c r="A866" s="33"/>
      <c r="B866" s="33"/>
      <c r="C866" s="39"/>
      <c r="D866" s="39"/>
      <c r="E866" s="48"/>
      <c r="F866" s="49"/>
      <c r="G866" s="49"/>
      <c r="I866" s="1"/>
      <c r="J866" s="14"/>
      <c r="K866" s="14"/>
      <c r="M866" s="35"/>
    </row>
    <row r="867">
      <c r="A867" s="33"/>
      <c r="B867" s="33"/>
      <c r="C867" s="39"/>
      <c r="D867" s="39"/>
      <c r="E867" s="48"/>
      <c r="F867" s="49"/>
      <c r="G867" s="49"/>
      <c r="I867" s="1"/>
      <c r="J867" s="14"/>
      <c r="K867" s="14"/>
      <c r="M867" s="35"/>
    </row>
    <row r="868">
      <c r="A868" s="33"/>
      <c r="B868" s="33"/>
      <c r="C868" s="39"/>
      <c r="D868" s="39"/>
      <c r="E868" s="48"/>
      <c r="F868" s="49"/>
      <c r="G868" s="49"/>
      <c r="I868" s="1"/>
      <c r="J868" s="14"/>
      <c r="K868" s="14"/>
      <c r="M868" s="35"/>
    </row>
    <row r="869">
      <c r="A869" s="33"/>
      <c r="B869" s="33"/>
      <c r="C869" s="39"/>
      <c r="D869" s="39"/>
      <c r="E869" s="48"/>
      <c r="F869" s="49"/>
      <c r="G869" s="49"/>
      <c r="I869" s="1"/>
      <c r="J869" s="14"/>
      <c r="K869" s="14"/>
      <c r="M869" s="35"/>
    </row>
    <row r="870">
      <c r="A870" s="33"/>
      <c r="B870" s="33"/>
      <c r="C870" s="39"/>
      <c r="D870" s="39"/>
      <c r="E870" s="48"/>
      <c r="F870" s="49"/>
      <c r="G870" s="49"/>
      <c r="I870" s="1"/>
      <c r="J870" s="14"/>
      <c r="K870" s="14"/>
      <c r="M870" s="35"/>
    </row>
    <row r="871">
      <c r="A871" s="33"/>
      <c r="B871" s="33"/>
      <c r="C871" s="39"/>
      <c r="D871" s="39"/>
      <c r="E871" s="48"/>
      <c r="F871" s="49"/>
      <c r="G871" s="49"/>
      <c r="I871" s="1"/>
      <c r="J871" s="14"/>
      <c r="K871" s="14"/>
      <c r="M871" s="35"/>
    </row>
    <row r="872">
      <c r="A872" s="33"/>
      <c r="B872" s="33"/>
      <c r="C872" s="39"/>
      <c r="D872" s="39"/>
      <c r="E872" s="48"/>
      <c r="F872" s="49"/>
      <c r="G872" s="49"/>
      <c r="I872" s="1"/>
      <c r="J872" s="14"/>
      <c r="K872" s="14"/>
      <c r="M872" s="35"/>
    </row>
    <row r="873">
      <c r="A873" s="33"/>
      <c r="B873" s="33"/>
      <c r="C873" s="39"/>
      <c r="D873" s="39"/>
      <c r="E873" s="48"/>
      <c r="F873" s="49"/>
      <c r="G873" s="49"/>
      <c r="I873" s="1"/>
      <c r="J873" s="14"/>
      <c r="K873" s="14"/>
      <c r="M873" s="35"/>
    </row>
    <row r="874">
      <c r="A874" s="33"/>
      <c r="B874" s="33"/>
      <c r="C874" s="39"/>
      <c r="D874" s="39"/>
      <c r="E874" s="48"/>
      <c r="F874" s="49"/>
      <c r="G874" s="49"/>
      <c r="I874" s="1"/>
      <c r="J874" s="14"/>
      <c r="K874" s="14"/>
      <c r="M874" s="35"/>
    </row>
    <row r="875">
      <c r="A875" s="33"/>
      <c r="B875" s="33"/>
      <c r="C875" s="39"/>
      <c r="D875" s="39"/>
      <c r="E875" s="48"/>
      <c r="F875" s="49"/>
      <c r="G875" s="49"/>
      <c r="I875" s="1"/>
      <c r="J875" s="14"/>
      <c r="K875" s="14"/>
      <c r="M875" s="35"/>
    </row>
    <row r="876">
      <c r="A876" s="33"/>
      <c r="B876" s="33"/>
      <c r="C876" s="39"/>
      <c r="D876" s="39"/>
      <c r="E876" s="48"/>
      <c r="F876" s="49"/>
      <c r="G876" s="49"/>
      <c r="I876" s="1"/>
      <c r="J876" s="14"/>
      <c r="K876" s="14"/>
      <c r="M876" s="35"/>
    </row>
    <row r="877">
      <c r="A877" s="33"/>
      <c r="B877" s="33"/>
      <c r="C877" s="39"/>
      <c r="D877" s="39"/>
      <c r="E877" s="48"/>
      <c r="F877" s="49"/>
      <c r="G877" s="49"/>
      <c r="I877" s="1"/>
      <c r="J877" s="14"/>
      <c r="K877" s="14"/>
      <c r="M877" s="35"/>
    </row>
    <row r="878">
      <c r="A878" s="33"/>
      <c r="B878" s="33"/>
      <c r="C878" s="39"/>
      <c r="D878" s="39"/>
      <c r="E878" s="48"/>
      <c r="F878" s="49"/>
      <c r="G878" s="49"/>
      <c r="I878" s="1"/>
      <c r="J878" s="14"/>
      <c r="K878" s="14"/>
      <c r="M878" s="35"/>
    </row>
    <row r="879">
      <c r="A879" s="33"/>
      <c r="B879" s="33"/>
      <c r="C879" s="39"/>
      <c r="D879" s="39"/>
      <c r="E879" s="48"/>
      <c r="F879" s="49"/>
      <c r="G879" s="49"/>
      <c r="I879" s="1"/>
      <c r="J879" s="14"/>
      <c r="K879" s="14"/>
      <c r="M879" s="35"/>
    </row>
    <row r="880">
      <c r="A880" s="33"/>
      <c r="B880" s="33"/>
      <c r="C880" s="39"/>
      <c r="D880" s="39"/>
      <c r="E880" s="48"/>
      <c r="F880" s="49"/>
      <c r="G880" s="49"/>
      <c r="I880" s="1"/>
      <c r="J880" s="14"/>
      <c r="K880" s="14"/>
      <c r="M880" s="35"/>
    </row>
    <row r="881">
      <c r="A881" s="33"/>
      <c r="B881" s="33"/>
      <c r="C881" s="39"/>
      <c r="D881" s="39"/>
      <c r="E881" s="48"/>
      <c r="F881" s="49"/>
      <c r="G881" s="49"/>
      <c r="I881" s="1"/>
      <c r="J881" s="14"/>
      <c r="K881" s="14"/>
      <c r="M881" s="35"/>
    </row>
    <row r="882">
      <c r="A882" s="33"/>
      <c r="B882" s="33"/>
      <c r="C882" s="39"/>
      <c r="D882" s="39"/>
      <c r="E882" s="48"/>
      <c r="F882" s="49"/>
      <c r="G882" s="49"/>
      <c r="I882" s="1"/>
      <c r="J882" s="14"/>
      <c r="K882" s="14"/>
      <c r="M882" s="35"/>
    </row>
    <row r="883">
      <c r="A883" s="33"/>
      <c r="B883" s="33"/>
      <c r="C883" s="39"/>
      <c r="D883" s="39"/>
      <c r="E883" s="48"/>
      <c r="F883" s="49"/>
      <c r="G883" s="49"/>
      <c r="I883" s="1"/>
      <c r="J883" s="14"/>
      <c r="K883" s="14"/>
      <c r="M883" s="35"/>
    </row>
    <row r="884">
      <c r="A884" s="33"/>
      <c r="B884" s="33"/>
      <c r="C884" s="39"/>
      <c r="D884" s="39"/>
      <c r="E884" s="48"/>
      <c r="F884" s="49"/>
      <c r="G884" s="49"/>
      <c r="I884" s="1"/>
      <c r="J884" s="14"/>
      <c r="K884" s="14"/>
      <c r="M884" s="35"/>
    </row>
    <row r="885">
      <c r="A885" s="33"/>
      <c r="B885" s="33"/>
      <c r="C885" s="39"/>
      <c r="D885" s="39"/>
      <c r="E885" s="48"/>
      <c r="F885" s="49"/>
      <c r="G885" s="49"/>
      <c r="I885" s="1"/>
      <c r="J885" s="14"/>
      <c r="K885" s="14"/>
      <c r="M885" s="35"/>
    </row>
    <row r="886">
      <c r="A886" s="33"/>
      <c r="B886" s="33"/>
      <c r="C886" s="39"/>
      <c r="D886" s="39"/>
      <c r="E886" s="48"/>
      <c r="F886" s="49"/>
      <c r="G886" s="49"/>
      <c r="I886" s="1"/>
      <c r="J886" s="14"/>
      <c r="K886" s="14"/>
      <c r="M886" s="35"/>
    </row>
    <row r="887">
      <c r="A887" s="33"/>
      <c r="B887" s="33"/>
      <c r="C887" s="39"/>
      <c r="D887" s="39"/>
      <c r="E887" s="48"/>
      <c r="F887" s="49"/>
      <c r="G887" s="49"/>
      <c r="I887" s="1"/>
      <c r="J887" s="14"/>
      <c r="K887" s="14"/>
      <c r="M887" s="35"/>
    </row>
    <row r="888">
      <c r="A888" s="33"/>
      <c r="B888" s="33"/>
      <c r="C888" s="39"/>
      <c r="D888" s="39"/>
      <c r="E888" s="48"/>
      <c r="F888" s="49"/>
      <c r="G888" s="49"/>
      <c r="I888" s="1"/>
      <c r="J888" s="14"/>
      <c r="K888" s="14"/>
      <c r="M888" s="35"/>
    </row>
    <row r="889">
      <c r="A889" s="33"/>
      <c r="B889" s="33"/>
      <c r="C889" s="39"/>
      <c r="D889" s="39"/>
      <c r="E889" s="48"/>
      <c r="F889" s="49"/>
      <c r="G889" s="49"/>
      <c r="I889" s="1"/>
      <c r="J889" s="14"/>
      <c r="K889" s="14"/>
      <c r="M889" s="35"/>
    </row>
    <row r="890">
      <c r="A890" s="33"/>
      <c r="B890" s="33"/>
      <c r="C890" s="39"/>
      <c r="D890" s="39"/>
      <c r="E890" s="48"/>
      <c r="F890" s="49"/>
      <c r="G890" s="49"/>
      <c r="I890" s="1"/>
      <c r="J890" s="14"/>
      <c r="K890" s="14"/>
      <c r="M890" s="35"/>
    </row>
    <row r="891">
      <c r="A891" s="33"/>
      <c r="B891" s="33"/>
      <c r="C891" s="39"/>
      <c r="D891" s="39"/>
      <c r="E891" s="48"/>
      <c r="F891" s="49"/>
      <c r="G891" s="49"/>
      <c r="I891" s="1"/>
      <c r="J891" s="14"/>
      <c r="K891" s="14"/>
      <c r="M891" s="35"/>
    </row>
    <row r="892">
      <c r="A892" s="33"/>
      <c r="B892" s="33"/>
      <c r="C892" s="39"/>
      <c r="D892" s="39"/>
      <c r="E892" s="48"/>
      <c r="F892" s="49"/>
      <c r="G892" s="49"/>
      <c r="I892" s="1"/>
      <c r="J892" s="14"/>
      <c r="K892" s="14"/>
      <c r="M892" s="35"/>
    </row>
    <row r="893">
      <c r="A893" s="33"/>
      <c r="B893" s="33"/>
      <c r="C893" s="39"/>
      <c r="D893" s="39"/>
      <c r="E893" s="48"/>
      <c r="F893" s="49"/>
      <c r="G893" s="49"/>
      <c r="I893" s="1"/>
      <c r="J893" s="14"/>
      <c r="K893" s="14"/>
      <c r="M893" s="35"/>
    </row>
    <row r="894">
      <c r="A894" s="33"/>
      <c r="B894" s="33"/>
      <c r="C894" s="39"/>
      <c r="D894" s="39"/>
      <c r="E894" s="48"/>
      <c r="F894" s="49"/>
      <c r="G894" s="49"/>
      <c r="I894" s="1"/>
      <c r="J894" s="14"/>
      <c r="K894" s="14"/>
      <c r="M894" s="35"/>
    </row>
    <row r="895">
      <c r="A895" s="33"/>
      <c r="B895" s="33"/>
      <c r="C895" s="39"/>
      <c r="D895" s="39"/>
      <c r="E895" s="48"/>
      <c r="F895" s="49"/>
      <c r="G895" s="49"/>
      <c r="I895" s="1"/>
      <c r="J895" s="14"/>
      <c r="K895" s="14"/>
      <c r="M895" s="35"/>
    </row>
    <row r="896">
      <c r="A896" s="33"/>
      <c r="B896" s="33"/>
      <c r="C896" s="39"/>
      <c r="D896" s="39"/>
      <c r="E896" s="48"/>
      <c r="F896" s="49"/>
      <c r="G896" s="49"/>
      <c r="I896" s="1"/>
      <c r="J896" s="14"/>
      <c r="K896" s="14"/>
      <c r="M896" s="35"/>
    </row>
    <row r="897">
      <c r="A897" s="33"/>
      <c r="B897" s="33"/>
      <c r="C897" s="39"/>
      <c r="D897" s="39"/>
      <c r="E897" s="48"/>
      <c r="F897" s="49"/>
      <c r="G897" s="49"/>
      <c r="I897" s="1"/>
      <c r="J897" s="14"/>
      <c r="K897" s="14"/>
      <c r="M897" s="35"/>
    </row>
    <row r="898">
      <c r="A898" s="33"/>
      <c r="B898" s="33"/>
      <c r="C898" s="39"/>
      <c r="D898" s="39"/>
      <c r="E898" s="48"/>
      <c r="F898" s="49"/>
      <c r="G898" s="49"/>
      <c r="I898" s="1"/>
      <c r="J898" s="14"/>
      <c r="K898" s="14"/>
      <c r="M898" s="35"/>
    </row>
    <row r="899">
      <c r="A899" s="33"/>
      <c r="B899" s="33"/>
      <c r="C899" s="39"/>
      <c r="D899" s="39"/>
      <c r="E899" s="48"/>
      <c r="F899" s="49"/>
      <c r="G899" s="49"/>
      <c r="I899" s="1"/>
      <c r="J899" s="14"/>
      <c r="K899" s="14"/>
      <c r="M899" s="35"/>
    </row>
    <row r="900">
      <c r="A900" s="33"/>
      <c r="B900" s="33"/>
      <c r="C900" s="39"/>
      <c r="D900" s="39"/>
      <c r="E900" s="48"/>
      <c r="F900" s="49"/>
      <c r="G900" s="49"/>
      <c r="I900" s="1"/>
      <c r="J900" s="14"/>
      <c r="K900" s="14"/>
      <c r="M900" s="35"/>
    </row>
    <row r="901">
      <c r="A901" s="33"/>
      <c r="B901" s="33"/>
      <c r="C901" s="39"/>
      <c r="D901" s="39"/>
      <c r="E901" s="48"/>
      <c r="F901" s="49"/>
      <c r="G901" s="49"/>
      <c r="I901" s="1"/>
      <c r="J901" s="14"/>
      <c r="K901" s="14"/>
      <c r="M901" s="35"/>
    </row>
    <row r="902">
      <c r="A902" s="33"/>
      <c r="B902" s="33"/>
      <c r="C902" s="39"/>
      <c r="D902" s="39"/>
      <c r="E902" s="48"/>
      <c r="F902" s="49"/>
      <c r="G902" s="49"/>
      <c r="I902" s="1"/>
      <c r="J902" s="14"/>
      <c r="K902" s="14"/>
      <c r="M902" s="35"/>
    </row>
    <row r="903">
      <c r="A903" s="33"/>
      <c r="B903" s="33"/>
      <c r="C903" s="39"/>
      <c r="D903" s="39"/>
      <c r="E903" s="48"/>
      <c r="F903" s="49"/>
      <c r="G903" s="49"/>
      <c r="I903" s="1"/>
      <c r="J903" s="14"/>
      <c r="K903" s="14"/>
      <c r="M903" s="35"/>
    </row>
    <row r="904">
      <c r="A904" s="33"/>
      <c r="B904" s="33"/>
      <c r="C904" s="39"/>
      <c r="D904" s="39"/>
      <c r="E904" s="48"/>
      <c r="F904" s="49"/>
      <c r="G904" s="49"/>
      <c r="I904" s="1"/>
      <c r="J904" s="14"/>
      <c r="K904" s="14"/>
      <c r="M904" s="35"/>
    </row>
    <row r="905">
      <c r="A905" s="33"/>
      <c r="B905" s="33"/>
      <c r="C905" s="39"/>
      <c r="D905" s="39"/>
      <c r="E905" s="48"/>
      <c r="F905" s="49"/>
      <c r="G905" s="49"/>
      <c r="I905" s="1"/>
      <c r="J905" s="14"/>
      <c r="K905" s="14"/>
      <c r="M905" s="35"/>
    </row>
    <row r="906">
      <c r="A906" s="33"/>
      <c r="B906" s="33"/>
      <c r="C906" s="39"/>
      <c r="D906" s="39"/>
      <c r="E906" s="48"/>
      <c r="F906" s="49"/>
      <c r="G906" s="49"/>
      <c r="I906" s="1"/>
      <c r="J906" s="14"/>
      <c r="K906" s="14"/>
      <c r="M906" s="35"/>
    </row>
    <row r="907">
      <c r="A907" s="33"/>
      <c r="B907" s="33"/>
      <c r="C907" s="39"/>
      <c r="D907" s="39"/>
      <c r="E907" s="48"/>
      <c r="F907" s="49"/>
      <c r="G907" s="49"/>
      <c r="I907" s="1"/>
      <c r="J907" s="14"/>
      <c r="K907" s="14"/>
      <c r="M907" s="35"/>
    </row>
    <row r="908">
      <c r="A908" s="33"/>
      <c r="B908" s="33"/>
      <c r="C908" s="39"/>
      <c r="D908" s="39"/>
      <c r="E908" s="48"/>
      <c r="F908" s="49"/>
      <c r="G908" s="49"/>
      <c r="I908" s="1"/>
      <c r="J908" s="14"/>
      <c r="K908" s="14"/>
      <c r="M908" s="35"/>
    </row>
    <row r="909">
      <c r="A909" s="33"/>
      <c r="B909" s="33"/>
      <c r="C909" s="39"/>
      <c r="D909" s="39"/>
      <c r="E909" s="48"/>
      <c r="F909" s="49"/>
      <c r="G909" s="49"/>
      <c r="I909" s="1"/>
      <c r="J909" s="14"/>
      <c r="K909" s="14"/>
      <c r="M909" s="35"/>
    </row>
    <row r="910">
      <c r="A910" s="33"/>
      <c r="B910" s="33"/>
      <c r="C910" s="39"/>
      <c r="D910" s="39"/>
      <c r="E910" s="48"/>
      <c r="F910" s="49"/>
      <c r="G910" s="49"/>
      <c r="I910" s="1"/>
      <c r="J910" s="14"/>
      <c r="K910" s="14"/>
      <c r="M910" s="35"/>
    </row>
    <row r="911">
      <c r="A911" s="33"/>
      <c r="B911" s="33"/>
      <c r="C911" s="39"/>
      <c r="D911" s="39"/>
      <c r="E911" s="48"/>
      <c r="F911" s="49"/>
      <c r="G911" s="49"/>
      <c r="I911" s="1"/>
      <c r="J911" s="14"/>
      <c r="K911" s="14"/>
      <c r="M911" s="35"/>
    </row>
    <row r="912">
      <c r="A912" s="33"/>
      <c r="B912" s="33"/>
      <c r="C912" s="39"/>
      <c r="D912" s="39"/>
      <c r="E912" s="48"/>
      <c r="F912" s="49"/>
      <c r="G912" s="49"/>
      <c r="I912" s="1"/>
      <c r="J912" s="14"/>
      <c r="K912" s="14"/>
      <c r="M912" s="35"/>
    </row>
    <row r="913">
      <c r="A913" s="33"/>
      <c r="B913" s="33"/>
      <c r="C913" s="39"/>
      <c r="D913" s="39"/>
      <c r="E913" s="48"/>
      <c r="F913" s="49"/>
      <c r="G913" s="49"/>
      <c r="I913" s="1"/>
      <c r="J913" s="14"/>
      <c r="K913" s="14"/>
      <c r="M913" s="35"/>
    </row>
    <row r="914">
      <c r="A914" s="33"/>
      <c r="B914" s="33"/>
      <c r="C914" s="39"/>
      <c r="D914" s="39"/>
      <c r="E914" s="48"/>
      <c r="F914" s="49"/>
      <c r="G914" s="49"/>
      <c r="I914" s="1"/>
      <c r="J914" s="14"/>
      <c r="K914" s="14"/>
      <c r="M914" s="35"/>
    </row>
    <row r="915">
      <c r="A915" s="33"/>
      <c r="B915" s="33"/>
      <c r="C915" s="39"/>
      <c r="D915" s="39"/>
      <c r="E915" s="48"/>
      <c r="F915" s="49"/>
      <c r="G915" s="49"/>
      <c r="I915" s="1"/>
      <c r="J915" s="14"/>
      <c r="K915" s="14"/>
      <c r="M915" s="35"/>
    </row>
    <row r="916">
      <c r="A916" s="33"/>
      <c r="B916" s="33"/>
      <c r="C916" s="39"/>
      <c r="D916" s="39"/>
      <c r="E916" s="48"/>
      <c r="F916" s="49"/>
      <c r="G916" s="49"/>
      <c r="I916" s="1"/>
      <c r="J916" s="14"/>
      <c r="K916" s="14"/>
      <c r="M916" s="35"/>
    </row>
    <row r="917">
      <c r="A917" s="33"/>
      <c r="B917" s="33"/>
      <c r="C917" s="39"/>
      <c r="D917" s="39"/>
      <c r="E917" s="48"/>
      <c r="F917" s="49"/>
      <c r="G917" s="49"/>
      <c r="I917" s="1"/>
      <c r="J917" s="14"/>
      <c r="K917" s="14"/>
      <c r="M917" s="35"/>
    </row>
    <row r="918">
      <c r="A918" s="33"/>
      <c r="B918" s="33"/>
      <c r="C918" s="39"/>
      <c r="D918" s="39"/>
      <c r="E918" s="48"/>
      <c r="F918" s="49"/>
      <c r="G918" s="49"/>
      <c r="I918" s="1"/>
      <c r="J918" s="14"/>
      <c r="K918" s="14"/>
      <c r="M918" s="35"/>
    </row>
    <row r="919">
      <c r="A919" s="33"/>
      <c r="B919" s="33"/>
      <c r="C919" s="39"/>
      <c r="D919" s="39"/>
      <c r="E919" s="48"/>
      <c r="F919" s="49"/>
      <c r="G919" s="49"/>
      <c r="I919" s="1"/>
      <c r="J919" s="14"/>
      <c r="K919" s="14"/>
      <c r="M919" s="35"/>
    </row>
    <row r="920">
      <c r="A920" s="33"/>
      <c r="B920" s="33"/>
      <c r="C920" s="39"/>
      <c r="D920" s="39"/>
      <c r="E920" s="48"/>
      <c r="F920" s="49"/>
      <c r="G920" s="49"/>
      <c r="I920" s="1"/>
      <c r="J920" s="14"/>
      <c r="K920" s="14"/>
      <c r="M920" s="35"/>
    </row>
    <row r="921">
      <c r="A921" s="33"/>
      <c r="B921" s="33"/>
      <c r="C921" s="39"/>
      <c r="D921" s="39"/>
      <c r="E921" s="48"/>
      <c r="F921" s="49"/>
      <c r="G921" s="49"/>
      <c r="I921" s="1"/>
      <c r="J921" s="14"/>
      <c r="K921" s="14"/>
      <c r="M921" s="35"/>
    </row>
    <row r="922">
      <c r="A922" s="33"/>
      <c r="B922" s="33"/>
      <c r="C922" s="39"/>
      <c r="D922" s="39"/>
      <c r="E922" s="48"/>
      <c r="F922" s="49"/>
      <c r="G922" s="49"/>
      <c r="I922" s="1"/>
      <c r="J922" s="14"/>
      <c r="K922" s="14"/>
      <c r="M922" s="35"/>
    </row>
    <row r="923">
      <c r="A923" s="33"/>
      <c r="B923" s="33"/>
      <c r="C923" s="39"/>
      <c r="D923" s="39"/>
      <c r="E923" s="48"/>
      <c r="F923" s="49"/>
      <c r="G923" s="49"/>
      <c r="I923" s="1"/>
      <c r="J923" s="14"/>
      <c r="K923" s="14"/>
      <c r="M923" s="35"/>
    </row>
    <row r="924">
      <c r="A924" s="33"/>
      <c r="B924" s="33"/>
      <c r="C924" s="39"/>
      <c r="D924" s="39"/>
      <c r="E924" s="48"/>
      <c r="F924" s="49"/>
      <c r="G924" s="49"/>
      <c r="I924" s="1"/>
      <c r="J924" s="14"/>
      <c r="K924" s="14"/>
      <c r="M924" s="35"/>
    </row>
    <row r="925">
      <c r="A925" s="33"/>
      <c r="B925" s="33"/>
      <c r="C925" s="39"/>
      <c r="D925" s="39"/>
      <c r="E925" s="48"/>
      <c r="F925" s="49"/>
      <c r="G925" s="49"/>
      <c r="I925" s="1"/>
      <c r="J925" s="14"/>
      <c r="K925" s="14"/>
      <c r="M925" s="35"/>
    </row>
    <row r="926">
      <c r="A926" s="33"/>
      <c r="B926" s="33"/>
      <c r="C926" s="39"/>
      <c r="D926" s="39"/>
      <c r="E926" s="48"/>
      <c r="F926" s="49"/>
      <c r="G926" s="49"/>
      <c r="I926" s="1"/>
      <c r="J926" s="14"/>
      <c r="K926" s="14"/>
      <c r="M926" s="35"/>
    </row>
    <row r="927">
      <c r="A927" s="33"/>
      <c r="B927" s="33"/>
      <c r="C927" s="39"/>
      <c r="D927" s="39"/>
      <c r="E927" s="48"/>
      <c r="F927" s="49"/>
      <c r="G927" s="49"/>
      <c r="I927" s="1"/>
      <c r="J927" s="14"/>
      <c r="K927" s="14"/>
      <c r="M927" s="35"/>
    </row>
    <row r="928">
      <c r="A928" s="33"/>
      <c r="B928" s="33"/>
      <c r="C928" s="39"/>
      <c r="D928" s="39"/>
      <c r="E928" s="48"/>
      <c r="F928" s="49"/>
      <c r="G928" s="49"/>
      <c r="I928" s="1"/>
      <c r="J928" s="14"/>
      <c r="K928" s="14"/>
      <c r="M928" s="35"/>
    </row>
    <row r="929">
      <c r="A929" s="33"/>
      <c r="B929" s="33"/>
      <c r="C929" s="39"/>
      <c r="D929" s="39"/>
      <c r="E929" s="48"/>
      <c r="F929" s="49"/>
      <c r="G929" s="49"/>
      <c r="I929" s="1"/>
      <c r="J929" s="14"/>
      <c r="K929" s="14"/>
      <c r="M929" s="35"/>
    </row>
    <row r="930">
      <c r="A930" s="33"/>
      <c r="B930" s="33"/>
      <c r="C930" s="39"/>
      <c r="D930" s="39"/>
      <c r="E930" s="48"/>
      <c r="F930" s="49"/>
      <c r="G930" s="49"/>
      <c r="I930" s="1"/>
      <c r="J930" s="14"/>
      <c r="K930" s="14"/>
      <c r="M930" s="35"/>
    </row>
    <row r="931">
      <c r="A931" s="33"/>
      <c r="B931" s="33"/>
      <c r="C931" s="39"/>
      <c r="D931" s="39"/>
      <c r="E931" s="48"/>
      <c r="F931" s="49"/>
      <c r="G931" s="49"/>
      <c r="I931" s="1"/>
      <c r="J931" s="14"/>
      <c r="K931" s="14"/>
      <c r="M931" s="35"/>
    </row>
    <row r="932">
      <c r="A932" s="33"/>
      <c r="B932" s="33"/>
      <c r="C932" s="39"/>
      <c r="D932" s="39"/>
      <c r="E932" s="48"/>
      <c r="F932" s="49"/>
      <c r="G932" s="49"/>
      <c r="I932" s="1"/>
      <c r="J932" s="14"/>
      <c r="K932" s="14"/>
      <c r="M932" s="35"/>
    </row>
    <row r="933">
      <c r="A933" s="33"/>
      <c r="B933" s="33"/>
      <c r="C933" s="39"/>
      <c r="D933" s="39"/>
      <c r="E933" s="48"/>
      <c r="F933" s="49"/>
      <c r="G933" s="49"/>
      <c r="I933" s="1"/>
      <c r="J933" s="14"/>
      <c r="K933" s="14"/>
      <c r="M933" s="35"/>
    </row>
    <row r="934">
      <c r="A934" s="33"/>
      <c r="B934" s="33"/>
      <c r="C934" s="39"/>
      <c r="D934" s="39"/>
      <c r="E934" s="48"/>
      <c r="F934" s="49"/>
      <c r="G934" s="49"/>
      <c r="I934" s="1"/>
      <c r="J934" s="14"/>
      <c r="K934" s="14"/>
      <c r="M934" s="35"/>
    </row>
    <row r="935">
      <c r="A935" s="33"/>
      <c r="B935" s="33"/>
      <c r="C935" s="39"/>
      <c r="D935" s="39"/>
      <c r="E935" s="48"/>
      <c r="F935" s="49"/>
      <c r="G935" s="49"/>
      <c r="I935" s="1"/>
      <c r="J935" s="14"/>
      <c r="K935" s="14"/>
      <c r="M935" s="35"/>
    </row>
    <row r="936">
      <c r="A936" s="33"/>
      <c r="B936" s="33"/>
      <c r="C936" s="39"/>
      <c r="D936" s="39"/>
      <c r="E936" s="48"/>
      <c r="F936" s="49"/>
      <c r="G936" s="49"/>
      <c r="I936" s="1"/>
      <c r="J936" s="14"/>
      <c r="K936" s="14"/>
      <c r="M936" s="35"/>
    </row>
    <row r="937">
      <c r="A937" s="33"/>
      <c r="B937" s="33"/>
      <c r="C937" s="39"/>
      <c r="D937" s="39"/>
      <c r="E937" s="48"/>
      <c r="F937" s="49"/>
      <c r="G937" s="49"/>
      <c r="I937" s="1"/>
      <c r="J937" s="14"/>
      <c r="K937" s="14"/>
      <c r="M937" s="35"/>
    </row>
    <row r="938">
      <c r="A938" s="33"/>
      <c r="B938" s="33"/>
      <c r="C938" s="39"/>
      <c r="D938" s="39"/>
      <c r="E938" s="48"/>
      <c r="F938" s="49"/>
      <c r="G938" s="49"/>
      <c r="I938" s="1"/>
      <c r="J938" s="14"/>
      <c r="K938" s="14"/>
      <c r="M938" s="35"/>
    </row>
    <row r="939">
      <c r="A939" s="33"/>
      <c r="B939" s="33"/>
      <c r="C939" s="39"/>
      <c r="D939" s="39"/>
      <c r="E939" s="48"/>
      <c r="F939" s="49"/>
      <c r="G939" s="49"/>
      <c r="I939" s="1"/>
      <c r="J939" s="14"/>
      <c r="K939" s="14"/>
      <c r="M939" s="35"/>
    </row>
    <row r="940">
      <c r="A940" s="33"/>
      <c r="B940" s="33"/>
      <c r="C940" s="39"/>
      <c r="D940" s="39"/>
      <c r="E940" s="48"/>
      <c r="F940" s="49"/>
      <c r="G940" s="49"/>
      <c r="I940" s="1"/>
      <c r="J940" s="14"/>
      <c r="K940" s="14"/>
      <c r="M940" s="35"/>
    </row>
    <row r="941">
      <c r="A941" s="33"/>
      <c r="B941" s="33"/>
      <c r="C941" s="39"/>
      <c r="D941" s="39"/>
      <c r="E941" s="48"/>
      <c r="F941" s="49"/>
      <c r="G941" s="49"/>
      <c r="I941" s="1"/>
      <c r="J941" s="14"/>
      <c r="K941" s="14"/>
      <c r="M941" s="35"/>
    </row>
    <row r="942">
      <c r="A942" s="33"/>
      <c r="B942" s="33"/>
      <c r="C942" s="39"/>
      <c r="D942" s="39"/>
      <c r="E942" s="48"/>
      <c r="F942" s="49"/>
      <c r="G942" s="49"/>
      <c r="I942" s="1"/>
      <c r="J942" s="14"/>
      <c r="K942" s="14"/>
      <c r="M942" s="35"/>
    </row>
    <row r="943">
      <c r="A943" s="33"/>
      <c r="B943" s="33"/>
      <c r="C943" s="39"/>
      <c r="D943" s="39"/>
      <c r="E943" s="48"/>
      <c r="F943" s="49"/>
      <c r="G943" s="49"/>
      <c r="I943" s="1"/>
      <c r="J943" s="14"/>
      <c r="K943" s="14"/>
      <c r="M943" s="35"/>
    </row>
    <row r="944">
      <c r="A944" s="33"/>
      <c r="B944" s="33"/>
      <c r="C944" s="39"/>
      <c r="D944" s="39"/>
      <c r="E944" s="48"/>
      <c r="F944" s="49"/>
      <c r="G944" s="49"/>
      <c r="I944" s="1"/>
      <c r="J944" s="14"/>
      <c r="K944" s="14"/>
      <c r="M944" s="35"/>
    </row>
    <row r="945">
      <c r="A945" s="33"/>
      <c r="B945" s="33"/>
      <c r="C945" s="39"/>
      <c r="D945" s="39"/>
      <c r="E945" s="48"/>
      <c r="F945" s="49"/>
      <c r="G945" s="49"/>
      <c r="I945" s="1"/>
      <c r="J945" s="14"/>
      <c r="K945" s="14"/>
      <c r="M945" s="35"/>
    </row>
    <row r="946">
      <c r="A946" s="33"/>
      <c r="B946" s="33"/>
      <c r="C946" s="39"/>
      <c r="D946" s="39"/>
      <c r="E946" s="48"/>
      <c r="F946" s="49"/>
      <c r="G946" s="49"/>
      <c r="I946" s="1"/>
      <c r="J946" s="14"/>
      <c r="K946" s="14"/>
      <c r="M946" s="35"/>
    </row>
    <row r="947">
      <c r="A947" s="33"/>
      <c r="B947" s="33"/>
      <c r="C947" s="39"/>
      <c r="D947" s="39"/>
      <c r="E947" s="48"/>
      <c r="F947" s="49"/>
      <c r="G947" s="49"/>
      <c r="I947" s="1"/>
      <c r="J947" s="14"/>
      <c r="K947" s="14"/>
      <c r="M947" s="35"/>
    </row>
    <row r="948">
      <c r="A948" s="33"/>
      <c r="B948" s="33"/>
      <c r="C948" s="39"/>
      <c r="D948" s="39"/>
      <c r="E948" s="48"/>
      <c r="F948" s="49"/>
      <c r="G948" s="49"/>
      <c r="I948" s="1"/>
      <c r="J948" s="14"/>
      <c r="K948" s="14"/>
      <c r="M948" s="35"/>
    </row>
    <row r="949">
      <c r="A949" s="33"/>
      <c r="B949" s="33"/>
      <c r="C949" s="39"/>
      <c r="D949" s="39"/>
      <c r="E949" s="48"/>
      <c r="F949" s="49"/>
      <c r="G949" s="49"/>
      <c r="I949" s="1"/>
      <c r="J949" s="14"/>
      <c r="K949" s="14"/>
      <c r="M949" s="35"/>
    </row>
    <row r="950">
      <c r="A950" s="33"/>
      <c r="B950" s="33"/>
      <c r="C950" s="39"/>
      <c r="D950" s="39"/>
      <c r="E950" s="48"/>
      <c r="F950" s="49"/>
      <c r="G950" s="49"/>
      <c r="I950" s="1"/>
      <c r="J950" s="14"/>
      <c r="K950" s="14"/>
      <c r="M950" s="35"/>
    </row>
    <row r="951">
      <c r="A951" s="33"/>
      <c r="B951" s="33"/>
      <c r="C951" s="39"/>
      <c r="D951" s="39"/>
      <c r="E951" s="48"/>
      <c r="F951" s="49"/>
      <c r="G951" s="49"/>
      <c r="I951" s="1"/>
      <c r="J951" s="14"/>
      <c r="K951" s="14"/>
      <c r="M951" s="35"/>
    </row>
    <row r="952">
      <c r="A952" s="33"/>
      <c r="B952" s="33"/>
      <c r="C952" s="39"/>
      <c r="D952" s="39"/>
      <c r="E952" s="48"/>
      <c r="F952" s="49"/>
      <c r="G952" s="49"/>
      <c r="I952" s="1"/>
      <c r="J952" s="14"/>
      <c r="K952" s="14"/>
      <c r="M952" s="35"/>
    </row>
    <row r="953">
      <c r="A953" s="33"/>
      <c r="B953" s="33"/>
      <c r="C953" s="39"/>
      <c r="D953" s="39"/>
      <c r="E953" s="48"/>
      <c r="F953" s="49"/>
      <c r="G953" s="49"/>
      <c r="I953" s="1"/>
      <c r="J953" s="14"/>
      <c r="K953" s="14"/>
      <c r="M953" s="35"/>
    </row>
    <row r="954">
      <c r="A954" s="33"/>
      <c r="B954" s="33"/>
      <c r="C954" s="39"/>
      <c r="D954" s="39"/>
      <c r="E954" s="48"/>
      <c r="F954" s="49"/>
      <c r="G954" s="49"/>
      <c r="I954" s="1"/>
      <c r="J954" s="14"/>
      <c r="K954" s="14"/>
      <c r="M954" s="35"/>
    </row>
    <row r="955">
      <c r="A955" s="33"/>
      <c r="B955" s="33"/>
      <c r="C955" s="39"/>
      <c r="D955" s="39"/>
      <c r="E955" s="48"/>
      <c r="F955" s="49"/>
      <c r="G955" s="49"/>
      <c r="I955" s="1"/>
      <c r="J955" s="14"/>
      <c r="K955" s="14"/>
      <c r="M955" s="35"/>
    </row>
    <row r="956">
      <c r="A956" s="33"/>
      <c r="B956" s="33"/>
      <c r="C956" s="39"/>
      <c r="D956" s="39"/>
      <c r="E956" s="48"/>
      <c r="F956" s="49"/>
      <c r="G956" s="49"/>
      <c r="I956" s="1"/>
      <c r="J956" s="14"/>
      <c r="K956" s="14"/>
      <c r="M956" s="35"/>
    </row>
    <row r="957">
      <c r="A957" s="33"/>
      <c r="B957" s="33"/>
      <c r="C957" s="39"/>
      <c r="D957" s="39"/>
      <c r="E957" s="48"/>
      <c r="F957" s="49"/>
      <c r="G957" s="49"/>
      <c r="I957" s="1"/>
      <c r="J957" s="14"/>
      <c r="K957" s="14"/>
      <c r="M957" s="35"/>
    </row>
    <row r="958">
      <c r="A958" s="33"/>
      <c r="B958" s="33"/>
      <c r="C958" s="39"/>
      <c r="D958" s="39"/>
      <c r="E958" s="48"/>
      <c r="F958" s="49"/>
      <c r="G958" s="49"/>
      <c r="I958" s="1"/>
      <c r="J958" s="14"/>
      <c r="K958" s="14"/>
      <c r="M958" s="35"/>
    </row>
    <row r="959">
      <c r="A959" s="33"/>
      <c r="B959" s="33"/>
      <c r="C959" s="39"/>
      <c r="D959" s="39"/>
      <c r="E959" s="48"/>
      <c r="F959" s="49"/>
      <c r="G959" s="49"/>
      <c r="I959" s="1"/>
      <c r="J959" s="14"/>
      <c r="K959" s="14"/>
      <c r="M959" s="35"/>
    </row>
    <row r="960">
      <c r="A960" s="33"/>
      <c r="B960" s="33"/>
      <c r="C960" s="39"/>
      <c r="D960" s="39"/>
      <c r="E960" s="48"/>
      <c r="F960" s="49"/>
      <c r="G960" s="49"/>
      <c r="I960" s="1"/>
      <c r="J960" s="14"/>
      <c r="K960" s="14"/>
      <c r="M960" s="35"/>
    </row>
    <row r="961">
      <c r="A961" s="33"/>
      <c r="B961" s="33"/>
      <c r="C961" s="39"/>
      <c r="D961" s="39"/>
      <c r="E961" s="48"/>
      <c r="F961" s="49"/>
      <c r="G961" s="49"/>
      <c r="I961" s="1"/>
      <c r="J961" s="14"/>
      <c r="K961" s="14"/>
      <c r="M961" s="35"/>
    </row>
    <row r="962">
      <c r="A962" s="33"/>
      <c r="B962" s="33"/>
      <c r="C962" s="39"/>
      <c r="D962" s="39"/>
      <c r="E962" s="48"/>
      <c r="F962" s="49"/>
      <c r="G962" s="49"/>
      <c r="I962" s="1"/>
      <c r="J962" s="14"/>
      <c r="K962" s="14"/>
      <c r="M962" s="35"/>
    </row>
    <row r="963">
      <c r="A963" s="33"/>
      <c r="B963" s="33"/>
      <c r="C963" s="39"/>
      <c r="D963" s="39"/>
      <c r="E963" s="48"/>
      <c r="F963" s="49"/>
      <c r="G963" s="49"/>
      <c r="I963" s="1"/>
      <c r="J963" s="14"/>
      <c r="K963" s="14"/>
      <c r="M963" s="35"/>
    </row>
    <row r="964">
      <c r="A964" s="33"/>
      <c r="B964" s="33"/>
      <c r="C964" s="39"/>
      <c r="D964" s="39"/>
      <c r="E964" s="48"/>
      <c r="F964" s="49"/>
      <c r="G964" s="49"/>
      <c r="I964" s="1"/>
      <c r="J964" s="14"/>
      <c r="K964" s="14"/>
      <c r="M964" s="35"/>
    </row>
    <row r="965">
      <c r="A965" s="33"/>
      <c r="B965" s="33"/>
      <c r="C965" s="39"/>
      <c r="D965" s="39"/>
      <c r="E965" s="48"/>
      <c r="F965" s="49"/>
      <c r="G965" s="49"/>
      <c r="I965" s="1"/>
      <c r="J965" s="14"/>
      <c r="K965" s="14"/>
      <c r="M965" s="35"/>
    </row>
    <row r="966">
      <c r="A966" s="33"/>
      <c r="B966" s="33"/>
      <c r="C966" s="39"/>
      <c r="D966" s="39"/>
      <c r="E966" s="48"/>
      <c r="F966" s="49"/>
      <c r="G966" s="49"/>
      <c r="I966" s="1"/>
      <c r="J966" s="14"/>
      <c r="K966" s="14"/>
      <c r="M966" s="35"/>
    </row>
    <row r="967">
      <c r="A967" s="33"/>
      <c r="B967" s="33"/>
      <c r="C967" s="39"/>
      <c r="D967" s="39"/>
      <c r="E967" s="48"/>
      <c r="F967" s="49"/>
      <c r="G967" s="49"/>
      <c r="I967" s="1"/>
      <c r="J967" s="14"/>
      <c r="K967" s="14"/>
      <c r="M967" s="35"/>
    </row>
    <row r="968">
      <c r="A968" s="33"/>
      <c r="B968" s="33"/>
      <c r="C968" s="39"/>
      <c r="D968" s="39"/>
      <c r="E968" s="48"/>
      <c r="F968" s="49"/>
      <c r="G968" s="49"/>
      <c r="I968" s="1"/>
      <c r="J968" s="14"/>
      <c r="K968" s="14"/>
      <c r="M968" s="35"/>
    </row>
    <row r="969">
      <c r="A969" s="33"/>
      <c r="B969" s="33"/>
      <c r="C969" s="39"/>
      <c r="D969" s="39"/>
      <c r="E969" s="48"/>
      <c r="F969" s="49"/>
      <c r="G969" s="49"/>
      <c r="I969" s="1"/>
      <c r="J969" s="14"/>
      <c r="K969" s="14"/>
      <c r="M969" s="35"/>
    </row>
    <row r="970">
      <c r="A970" s="33"/>
      <c r="B970" s="33"/>
      <c r="C970" s="39"/>
      <c r="D970" s="39"/>
      <c r="E970" s="48"/>
      <c r="F970" s="49"/>
      <c r="G970" s="49"/>
      <c r="I970" s="1"/>
      <c r="J970" s="14"/>
      <c r="K970" s="14"/>
      <c r="M970" s="35"/>
    </row>
    <row r="971">
      <c r="A971" s="33"/>
      <c r="B971" s="33"/>
      <c r="C971" s="39"/>
      <c r="D971" s="39"/>
      <c r="E971" s="48"/>
      <c r="F971" s="49"/>
      <c r="G971" s="49"/>
      <c r="I971" s="1"/>
      <c r="J971" s="14"/>
      <c r="K971" s="14"/>
      <c r="M971" s="35"/>
    </row>
    <row r="972">
      <c r="A972" s="33"/>
      <c r="B972" s="33"/>
      <c r="C972" s="39"/>
      <c r="D972" s="39"/>
      <c r="E972" s="48"/>
      <c r="F972" s="49"/>
      <c r="G972" s="49"/>
      <c r="I972" s="1"/>
      <c r="J972" s="14"/>
      <c r="K972" s="14"/>
      <c r="M972" s="35"/>
    </row>
    <row r="973">
      <c r="A973" s="33"/>
      <c r="B973" s="33"/>
      <c r="C973" s="39"/>
      <c r="D973" s="39"/>
      <c r="E973" s="48"/>
      <c r="F973" s="49"/>
      <c r="G973" s="49"/>
      <c r="I973" s="1"/>
      <c r="J973" s="14"/>
      <c r="K973" s="14"/>
      <c r="M973" s="35"/>
    </row>
    <row r="974">
      <c r="A974" s="33"/>
      <c r="B974" s="33"/>
      <c r="C974" s="39"/>
      <c r="D974" s="39"/>
      <c r="E974" s="48"/>
      <c r="F974" s="49"/>
      <c r="G974" s="49"/>
      <c r="I974" s="1"/>
      <c r="J974" s="14"/>
      <c r="K974" s="14"/>
      <c r="M974" s="35"/>
    </row>
    <row r="975">
      <c r="A975" s="33"/>
      <c r="B975" s="33"/>
      <c r="C975" s="39"/>
      <c r="D975" s="39"/>
      <c r="E975" s="48"/>
      <c r="F975" s="49"/>
      <c r="G975" s="49"/>
      <c r="I975" s="1"/>
      <c r="J975" s="14"/>
      <c r="K975" s="14"/>
      <c r="M975" s="35"/>
    </row>
    <row r="976">
      <c r="A976" s="33"/>
      <c r="B976" s="33"/>
      <c r="C976" s="39"/>
      <c r="D976" s="39"/>
      <c r="E976" s="48"/>
      <c r="F976" s="49"/>
      <c r="G976" s="49"/>
      <c r="I976" s="1"/>
      <c r="J976" s="14"/>
      <c r="K976" s="14"/>
      <c r="M976" s="35"/>
    </row>
    <row r="977">
      <c r="A977" s="33"/>
      <c r="B977" s="33"/>
      <c r="C977" s="39"/>
      <c r="D977" s="39"/>
      <c r="E977" s="48"/>
      <c r="F977" s="49"/>
      <c r="G977" s="49"/>
      <c r="I977" s="1"/>
      <c r="J977" s="14"/>
      <c r="K977" s="14"/>
      <c r="M977" s="35"/>
    </row>
    <row r="978">
      <c r="A978" s="33"/>
      <c r="B978" s="33"/>
      <c r="C978" s="39"/>
      <c r="D978" s="39"/>
      <c r="E978" s="48"/>
      <c r="F978" s="49"/>
      <c r="G978" s="49"/>
      <c r="I978" s="1"/>
      <c r="J978" s="14"/>
      <c r="K978" s="14"/>
      <c r="M978" s="35"/>
    </row>
    <row r="979">
      <c r="A979" s="33"/>
      <c r="B979" s="33"/>
      <c r="C979" s="39"/>
      <c r="D979" s="39"/>
      <c r="E979" s="48"/>
      <c r="F979" s="49"/>
      <c r="G979" s="49"/>
      <c r="I979" s="1"/>
      <c r="J979" s="14"/>
      <c r="K979" s="14"/>
      <c r="M979" s="35"/>
    </row>
    <row r="980">
      <c r="A980" s="33"/>
      <c r="B980" s="33"/>
      <c r="C980" s="39"/>
      <c r="D980" s="39"/>
      <c r="E980" s="48"/>
      <c r="F980" s="49"/>
      <c r="G980" s="49"/>
      <c r="I980" s="1"/>
      <c r="J980" s="14"/>
      <c r="K980" s="14"/>
      <c r="M980" s="35"/>
    </row>
    <row r="981">
      <c r="A981" s="33"/>
      <c r="B981" s="33"/>
      <c r="C981" s="39"/>
      <c r="D981" s="39"/>
      <c r="E981" s="48"/>
      <c r="F981" s="49"/>
      <c r="G981" s="49"/>
      <c r="I981" s="1"/>
      <c r="J981" s="14"/>
      <c r="K981" s="14"/>
      <c r="M981" s="35"/>
    </row>
    <row r="982">
      <c r="A982" s="33"/>
      <c r="B982" s="33"/>
      <c r="C982" s="39"/>
      <c r="D982" s="39"/>
      <c r="E982" s="48"/>
      <c r="F982" s="49"/>
      <c r="G982" s="49"/>
      <c r="I982" s="1"/>
      <c r="J982" s="14"/>
      <c r="K982" s="14"/>
      <c r="M982" s="35"/>
    </row>
    <row r="983">
      <c r="A983" s="33"/>
      <c r="B983" s="33"/>
      <c r="C983" s="39"/>
      <c r="D983" s="39"/>
      <c r="E983" s="48"/>
      <c r="F983" s="49"/>
      <c r="G983" s="49"/>
      <c r="I983" s="1"/>
      <c r="J983" s="14"/>
      <c r="K983" s="14"/>
      <c r="M983" s="35"/>
    </row>
    <row r="984">
      <c r="A984" s="33"/>
      <c r="B984" s="33"/>
      <c r="C984" s="39"/>
      <c r="D984" s="39"/>
      <c r="E984" s="48"/>
      <c r="F984" s="49"/>
      <c r="G984" s="49"/>
      <c r="I984" s="1"/>
      <c r="J984" s="14"/>
      <c r="K984" s="14"/>
      <c r="M984" s="35"/>
    </row>
    <row r="985">
      <c r="A985" s="33"/>
      <c r="B985" s="33"/>
      <c r="C985" s="39"/>
      <c r="D985" s="39"/>
      <c r="E985" s="48"/>
      <c r="F985" s="49"/>
      <c r="G985" s="49"/>
      <c r="I985" s="1"/>
      <c r="J985" s="14"/>
      <c r="K985" s="14"/>
      <c r="M985" s="35"/>
    </row>
    <row r="986">
      <c r="A986" s="33"/>
      <c r="B986" s="33"/>
      <c r="C986" s="39"/>
      <c r="D986" s="39"/>
      <c r="E986" s="48"/>
      <c r="F986" s="49"/>
      <c r="G986" s="49"/>
      <c r="I986" s="1"/>
      <c r="J986" s="14"/>
      <c r="K986" s="14"/>
      <c r="M986" s="35"/>
    </row>
    <row r="987">
      <c r="A987" s="33"/>
      <c r="B987" s="33"/>
      <c r="C987" s="39"/>
      <c r="D987" s="39"/>
      <c r="E987" s="48"/>
      <c r="F987" s="49"/>
      <c r="G987" s="49"/>
      <c r="I987" s="1"/>
      <c r="J987" s="14"/>
      <c r="K987" s="14"/>
      <c r="M987" s="35"/>
    </row>
    <row r="988">
      <c r="A988" s="33"/>
      <c r="B988" s="33"/>
      <c r="C988" s="39"/>
      <c r="D988" s="39"/>
      <c r="E988" s="48"/>
      <c r="F988" s="49"/>
      <c r="G988" s="49"/>
      <c r="I988" s="1"/>
      <c r="J988" s="14"/>
      <c r="K988" s="14"/>
      <c r="M988" s="35"/>
    </row>
    <row r="989">
      <c r="A989" s="33"/>
      <c r="B989" s="33"/>
      <c r="C989" s="39"/>
      <c r="D989" s="39"/>
      <c r="E989" s="48"/>
      <c r="F989" s="49"/>
      <c r="G989" s="49"/>
      <c r="I989" s="1"/>
      <c r="J989" s="14"/>
      <c r="K989" s="14"/>
      <c r="M989" s="35"/>
    </row>
    <row r="990">
      <c r="A990" s="33"/>
      <c r="B990" s="33"/>
      <c r="C990" s="39"/>
      <c r="D990" s="39"/>
      <c r="E990" s="48"/>
      <c r="F990" s="49"/>
      <c r="G990" s="49"/>
      <c r="I990" s="1"/>
      <c r="J990" s="14"/>
      <c r="K990" s="14"/>
      <c r="M990" s="35"/>
    </row>
    <row r="991">
      <c r="A991" s="33"/>
      <c r="B991" s="33"/>
      <c r="C991" s="39"/>
      <c r="D991" s="39"/>
      <c r="E991" s="48"/>
      <c r="F991" s="49"/>
      <c r="G991" s="49"/>
      <c r="I991" s="1"/>
      <c r="J991" s="14"/>
      <c r="K991" s="14"/>
      <c r="M991" s="35"/>
    </row>
    <row r="992">
      <c r="A992" s="33"/>
      <c r="B992" s="33"/>
      <c r="C992" s="39"/>
      <c r="D992" s="39"/>
      <c r="E992" s="48"/>
      <c r="F992" s="49"/>
      <c r="G992" s="49"/>
      <c r="I992" s="1"/>
      <c r="J992" s="14"/>
      <c r="K992" s="14"/>
      <c r="M992" s="35"/>
    </row>
    <row r="993">
      <c r="A993" s="33"/>
      <c r="B993" s="33"/>
      <c r="C993" s="39"/>
      <c r="D993" s="39"/>
      <c r="E993" s="48"/>
      <c r="F993" s="49"/>
      <c r="G993" s="49"/>
      <c r="I993" s="1"/>
      <c r="J993" s="14"/>
      <c r="K993" s="14"/>
      <c r="M993" s="35"/>
    </row>
    <row r="994">
      <c r="A994" s="33"/>
      <c r="B994" s="33"/>
      <c r="C994" s="39"/>
      <c r="D994" s="39"/>
      <c r="E994" s="48"/>
      <c r="F994" s="49"/>
      <c r="G994" s="49"/>
      <c r="I994" s="1"/>
      <c r="J994" s="14"/>
      <c r="K994" s="14"/>
      <c r="M994" s="35"/>
    </row>
    <row r="995">
      <c r="A995" s="33"/>
      <c r="B995" s="33"/>
      <c r="C995" s="39"/>
      <c r="D995" s="39"/>
      <c r="E995" s="48"/>
      <c r="F995" s="49"/>
      <c r="G995" s="49"/>
      <c r="I995" s="1"/>
      <c r="J995" s="14"/>
      <c r="K995" s="14"/>
      <c r="M995" s="35"/>
    </row>
    <row r="996">
      <c r="A996" s="33"/>
      <c r="B996" s="33"/>
      <c r="C996" s="39"/>
      <c r="D996" s="39"/>
      <c r="E996" s="48"/>
      <c r="F996" s="49"/>
      <c r="G996" s="49"/>
      <c r="I996" s="1"/>
      <c r="J996" s="14"/>
      <c r="K996" s="14"/>
      <c r="M996" s="35"/>
    </row>
    <row r="997">
      <c r="A997" s="33"/>
      <c r="B997" s="33"/>
      <c r="C997" s="39"/>
      <c r="D997" s="39"/>
      <c r="E997" s="48"/>
      <c r="F997" s="49"/>
      <c r="G997" s="49"/>
      <c r="I997" s="1"/>
      <c r="J997" s="14"/>
      <c r="K997" s="14"/>
      <c r="M997" s="35"/>
    </row>
    <row r="998">
      <c r="A998" s="33"/>
      <c r="B998" s="33"/>
      <c r="C998" s="39"/>
      <c r="D998" s="39"/>
      <c r="E998" s="48"/>
      <c r="F998" s="49"/>
      <c r="G998" s="49"/>
      <c r="I998" s="1"/>
      <c r="J998" s="14"/>
      <c r="K998" s="14"/>
      <c r="M998" s="35"/>
    </row>
    <row r="999">
      <c r="A999" s="33"/>
      <c r="B999" s="33"/>
      <c r="C999" s="39"/>
      <c r="D999" s="39"/>
      <c r="E999" s="48"/>
      <c r="F999" s="49"/>
      <c r="G999" s="49"/>
      <c r="I999" s="1"/>
      <c r="J999" s="14"/>
      <c r="K999" s="14"/>
      <c r="M999" s="35"/>
    </row>
    <row r="1000">
      <c r="A1000" s="33"/>
      <c r="B1000" s="33"/>
      <c r="C1000" s="39"/>
      <c r="D1000" s="39"/>
      <c r="E1000" s="48"/>
      <c r="F1000" s="49"/>
      <c r="G1000" s="49"/>
      <c r="I1000" s="1"/>
      <c r="J1000" s="14"/>
      <c r="K1000" s="14"/>
      <c r="M1000" s="35"/>
    </row>
    <row r="1001">
      <c r="A1001" s="33"/>
      <c r="B1001" s="33"/>
      <c r="C1001" s="39"/>
      <c r="D1001" s="39"/>
      <c r="E1001" s="48"/>
      <c r="F1001" s="49"/>
      <c r="G1001" s="49"/>
      <c r="I1001" s="1"/>
      <c r="J1001" s="14"/>
      <c r="K1001" s="14"/>
      <c r="M1001" s="35"/>
    </row>
    <row r="1002">
      <c r="A1002" s="33"/>
      <c r="B1002" s="33"/>
      <c r="C1002" s="39"/>
      <c r="D1002" s="39"/>
      <c r="E1002" s="48"/>
      <c r="F1002" s="49"/>
      <c r="G1002" s="49"/>
      <c r="I1002" s="1"/>
      <c r="J1002" s="14"/>
      <c r="K1002" s="14"/>
      <c r="M1002" s="35"/>
    </row>
    <row r="1003">
      <c r="A1003" s="33"/>
      <c r="B1003" s="33"/>
      <c r="C1003" s="39"/>
      <c r="D1003" s="39"/>
      <c r="E1003" s="48"/>
      <c r="F1003" s="49"/>
      <c r="G1003" s="49"/>
      <c r="I1003" s="1"/>
      <c r="J1003" s="14"/>
      <c r="K1003" s="14"/>
      <c r="M1003" s="35"/>
    </row>
    <row r="1004">
      <c r="A1004" s="33"/>
      <c r="B1004" s="33"/>
      <c r="C1004" s="39"/>
      <c r="D1004" s="39"/>
      <c r="E1004" s="48"/>
      <c r="F1004" s="49"/>
      <c r="G1004" s="49"/>
      <c r="I1004" s="1"/>
      <c r="J1004" s="14"/>
      <c r="K1004" s="14"/>
      <c r="M1004" s="35"/>
    </row>
    <row r="1005">
      <c r="A1005" s="33"/>
      <c r="B1005" s="33"/>
      <c r="C1005" s="39"/>
      <c r="D1005" s="39"/>
      <c r="E1005" s="48"/>
      <c r="F1005" s="49"/>
      <c r="G1005" s="49"/>
      <c r="I1005" s="1"/>
      <c r="J1005" s="14"/>
      <c r="K1005" s="14"/>
      <c r="M1005" s="35"/>
    </row>
    <row r="1006">
      <c r="A1006" s="33"/>
      <c r="B1006" s="33"/>
      <c r="C1006" s="39"/>
      <c r="D1006" s="39"/>
      <c r="E1006" s="48"/>
      <c r="F1006" s="49"/>
      <c r="G1006" s="49"/>
      <c r="I1006" s="1"/>
      <c r="J1006" s="14"/>
      <c r="K1006" s="14"/>
      <c r="M1006" s="35"/>
    </row>
    <row r="1007">
      <c r="A1007" s="33"/>
      <c r="B1007" s="33"/>
      <c r="C1007" s="39"/>
      <c r="D1007" s="39"/>
      <c r="E1007" s="48"/>
      <c r="F1007" s="49"/>
      <c r="G1007" s="49"/>
      <c r="I1007" s="1"/>
      <c r="J1007" s="14"/>
      <c r="K1007" s="14"/>
      <c r="M1007" s="35"/>
    </row>
  </sheetData>
  <conditionalFormatting sqref="H1:I1007 P25 P44">
    <cfRule type="containsText" dxfId="1" priority="1" operator="containsText" text="Regular">
      <formula>NOT(ISERROR(SEARCH(("Regular"),(H1))))</formula>
    </cfRule>
  </conditionalFormatting>
  <conditionalFormatting sqref="H1:I1007 P25 P44">
    <cfRule type="containsText" dxfId="2" priority="2" operator="containsText" text="Spotlight">
      <formula>NOT(ISERROR(SEARCH(("Spotlight"),(H1))))</formula>
    </cfRule>
  </conditionalFormatting>
  <conditionalFormatting sqref="H1:I1007 P25 P44">
    <cfRule type="containsText" dxfId="0" priority="3" operator="containsText" text="break">
      <formula>NOT(ISERROR(SEARCH(("break"),(H1))))</formula>
    </cfRule>
  </conditionalFormatting>
  <conditionalFormatting sqref="K1:K1007">
    <cfRule type="notContainsBlanks" dxfId="0" priority="4">
      <formula>LEN(TRIM(K1))&gt;0</formula>
    </cfRule>
  </conditionalFormatting>
  <conditionalFormatting sqref="H1:I1007 P25 P44">
    <cfRule type="containsText" dxfId="3" priority="5" operator="containsText" text="Short">
      <formula>NOT(ISERROR(SEARCH(("Short"),(H1))))</formula>
    </cfRule>
  </conditionalFormatting>
  <conditionalFormatting sqref="H1:I1007 P25 P44">
    <cfRule type="containsText" dxfId="4" priority="6" operator="containsText" text="Discuss">
      <formula>NOT(ISERROR(SEARCH(("Discuss"),(H1))))</formula>
    </cfRule>
  </conditionalFormatting>
  <conditionalFormatting sqref="G34">
    <cfRule type="containsBlanks" dxfId="6" priority="7">
      <formula>LEN(TRIM(G34))=0</formula>
    </cfRule>
  </conditionalFormatting>
  <conditionalFormatting sqref="H1:H1007 P25 P44">
    <cfRule type="notContainsBlanks" dxfId="5" priority="8">
      <formula>LEN(TRIM(H1))&gt;0</formula>
    </cfRule>
  </conditionalFormatting>
  <dataValidations>
    <dataValidation type="list" allowBlank="1" sqref="I1:I1007">
      <formula1>"Spotlight,Regular,Short,break,Unconference,Posters,Organizers,Discuss"</formula1>
    </dataValidation>
  </dataValidations>
  <printOptions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4" width="7.25"/>
    <col customWidth="1" min="6" max="6" width="14.13"/>
    <col customWidth="1" min="8" max="9" width="7.25"/>
  </cols>
  <sheetData>
    <row r="1">
      <c r="A1" s="24" t="s">
        <v>160</v>
      </c>
      <c r="B1" s="24" t="s">
        <v>224</v>
      </c>
      <c r="C1" s="7"/>
      <c r="D1" s="7"/>
      <c r="E1" s="26"/>
      <c r="F1" s="26"/>
      <c r="G1" s="27" t="s">
        <v>145</v>
      </c>
      <c r="H1" s="28" t="s">
        <v>171</v>
      </c>
      <c r="I1" s="28" t="s">
        <v>172</v>
      </c>
      <c r="J1" s="27" t="s">
        <v>145</v>
      </c>
      <c r="K1" s="29"/>
      <c r="L1" s="29"/>
      <c r="M1" s="29"/>
      <c r="N1" s="29"/>
      <c r="O1" s="29"/>
      <c r="P1" s="29"/>
      <c r="Q1" s="29"/>
      <c r="R1" s="29"/>
      <c r="S1" s="29"/>
      <c r="T1" s="29"/>
      <c r="U1" s="29"/>
      <c r="V1" s="29"/>
      <c r="W1" s="29"/>
    </row>
    <row r="2">
      <c r="A2" s="30" t="s">
        <v>173</v>
      </c>
      <c r="B2" s="31" t="s">
        <v>174</v>
      </c>
      <c r="C2" s="10">
        <v>0.3854166666666667</v>
      </c>
      <c r="D2" s="10">
        <f t="shared" ref="D2:D15" si="1">C2+(I2+H2)/1440</f>
        <v>0.3958333333</v>
      </c>
      <c r="E2" s="9" t="s">
        <v>149</v>
      </c>
      <c r="F2" s="11"/>
      <c r="G2" s="2" t="s">
        <v>150</v>
      </c>
      <c r="H2" s="14">
        <f t="shared" ref="H2:H13" si="2">SWITCH(G2,"Spotlight",60, "Regular", 35, "Short", 20,0)</f>
        <v>0</v>
      </c>
      <c r="I2" s="8">
        <v>15.0</v>
      </c>
    </row>
    <row r="3">
      <c r="A3" s="30"/>
      <c r="B3" s="33"/>
      <c r="C3" s="12">
        <f t="shared" ref="C3:C15" si="3">D2</f>
        <v>0.3958333333</v>
      </c>
      <c r="D3" s="10">
        <f t="shared" si="1"/>
        <v>0.4375</v>
      </c>
      <c r="E3" s="9" t="s">
        <v>19</v>
      </c>
      <c r="F3" s="9" t="s">
        <v>20</v>
      </c>
      <c r="G3" s="2" t="s">
        <v>151</v>
      </c>
      <c r="H3" s="14">
        <f t="shared" si="2"/>
        <v>60</v>
      </c>
      <c r="I3" s="14"/>
      <c r="J3" s="34" t="s">
        <v>176</v>
      </c>
    </row>
    <row r="4">
      <c r="A4" s="33"/>
      <c r="B4" s="30"/>
      <c r="C4" s="12">
        <f t="shared" si="3"/>
        <v>0.4375</v>
      </c>
      <c r="D4" s="10">
        <f t="shared" si="1"/>
        <v>0.4618055556</v>
      </c>
      <c r="E4" s="9" t="s">
        <v>9</v>
      </c>
      <c r="F4" s="9" t="s">
        <v>152</v>
      </c>
      <c r="G4" s="2" t="s">
        <v>153</v>
      </c>
      <c r="H4" s="14">
        <f t="shared" si="2"/>
        <v>35</v>
      </c>
      <c r="I4" s="14"/>
      <c r="J4" s="34" t="s">
        <v>176</v>
      </c>
    </row>
    <row r="5">
      <c r="A5" s="33"/>
      <c r="B5" s="30"/>
      <c r="C5" s="12">
        <f t="shared" si="3"/>
        <v>0.4618055556</v>
      </c>
      <c r="D5" s="10">
        <f t="shared" si="1"/>
        <v>0.4826388889</v>
      </c>
      <c r="E5" s="9" t="s">
        <v>154</v>
      </c>
      <c r="F5" s="11"/>
      <c r="G5" s="2" t="s">
        <v>155</v>
      </c>
      <c r="H5" s="14">
        <f t="shared" si="2"/>
        <v>0</v>
      </c>
      <c r="I5" s="8">
        <v>30.0</v>
      </c>
    </row>
    <row r="6">
      <c r="A6" s="33"/>
      <c r="B6" s="30"/>
      <c r="C6" s="12">
        <f t="shared" si="3"/>
        <v>0.4826388889</v>
      </c>
      <c r="D6" s="10">
        <f t="shared" si="1"/>
        <v>0.5069444444</v>
      </c>
      <c r="E6" s="9" t="s">
        <v>38</v>
      </c>
      <c r="F6" s="9" t="s">
        <v>39</v>
      </c>
      <c r="G6" s="2" t="s">
        <v>153</v>
      </c>
      <c r="H6" s="14">
        <f t="shared" si="2"/>
        <v>35</v>
      </c>
      <c r="I6" s="14"/>
      <c r="J6" s="2" t="s">
        <v>178</v>
      </c>
    </row>
    <row r="7">
      <c r="A7" s="33"/>
      <c r="B7" s="30"/>
      <c r="C7" s="12">
        <f t="shared" si="3"/>
        <v>0.5069444444</v>
      </c>
      <c r="D7" s="10">
        <f t="shared" si="1"/>
        <v>0.53125</v>
      </c>
      <c r="E7" s="9" t="s">
        <v>188</v>
      </c>
      <c r="F7" s="15" t="s">
        <v>189</v>
      </c>
      <c r="G7" s="2" t="s">
        <v>153</v>
      </c>
      <c r="H7" s="14">
        <f t="shared" si="2"/>
        <v>35</v>
      </c>
      <c r="I7" s="14"/>
      <c r="J7" s="2" t="s">
        <v>178</v>
      </c>
    </row>
    <row r="8">
      <c r="A8" s="33"/>
      <c r="B8" s="30"/>
      <c r="C8" s="12">
        <f t="shared" si="3"/>
        <v>0.53125</v>
      </c>
      <c r="D8" s="10">
        <f t="shared" si="1"/>
        <v>0.5868055556</v>
      </c>
      <c r="E8" s="9" t="s">
        <v>156</v>
      </c>
      <c r="F8" s="15"/>
      <c r="G8" s="2" t="s">
        <v>155</v>
      </c>
      <c r="H8" s="14">
        <f t="shared" si="2"/>
        <v>0</v>
      </c>
      <c r="I8" s="8">
        <v>80.0</v>
      </c>
    </row>
    <row r="9">
      <c r="A9" s="33"/>
      <c r="B9" s="30" t="s">
        <v>179</v>
      </c>
      <c r="C9" s="12">
        <f t="shared" si="3"/>
        <v>0.5868055556</v>
      </c>
      <c r="D9" s="10">
        <f t="shared" si="1"/>
        <v>0.6284722222</v>
      </c>
      <c r="E9" s="9" t="s">
        <v>24</v>
      </c>
      <c r="F9" s="15" t="s">
        <v>25</v>
      </c>
      <c r="G9" s="2" t="s">
        <v>151</v>
      </c>
      <c r="H9" s="14">
        <f t="shared" si="2"/>
        <v>60</v>
      </c>
      <c r="I9" s="14"/>
      <c r="J9" s="2" t="s">
        <v>178</v>
      </c>
    </row>
    <row r="10">
      <c r="A10" s="30"/>
      <c r="B10" s="33"/>
      <c r="C10" s="12">
        <f t="shared" si="3"/>
        <v>0.6284722222</v>
      </c>
      <c r="D10" s="10">
        <f t="shared" si="1"/>
        <v>0.6527777778</v>
      </c>
      <c r="E10" s="9" t="s">
        <v>157</v>
      </c>
      <c r="F10" s="9" t="s">
        <v>109</v>
      </c>
      <c r="G10" s="2" t="s">
        <v>153</v>
      </c>
      <c r="H10" s="14">
        <f t="shared" si="2"/>
        <v>35</v>
      </c>
      <c r="I10" s="14"/>
      <c r="J10" s="2" t="s">
        <v>178</v>
      </c>
    </row>
    <row r="11">
      <c r="A11" s="33"/>
      <c r="B11" s="33"/>
      <c r="C11" s="12">
        <f t="shared" si="3"/>
        <v>0.6527777778</v>
      </c>
      <c r="D11" s="10">
        <f t="shared" si="1"/>
        <v>0.6736111111</v>
      </c>
      <c r="E11" s="9" t="s">
        <v>154</v>
      </c>
      <c r="F11" s="11"/>
      <c r="G11" s="2" t="s">
        <v>155</v>
      </c>
      <c r="H11" s="14">
        <f t="shared" si="2"/>
        <v>0</v>
      </c>
      <c r="I11" s="8">
        <v>30.0</v>
      </c>
    </row>
    <row r="12">
      <c r="A12" s="33"/>
      <c r="B12" s="33"/>
      <c r="C12" s="12">
        <f t="shared" si="3"/>
        <v>0.6736111111</v>
      </c>
      <c r="D12" s="10">
        <f t="shared" si="1"/>
        <v>0.6875</v>
      </c>
      <c r="E12" s="9" t="s">
        <v>57</v>
      </c>
      <c r="F12" s="15" t="s">
        <v>58</v>
      </c>
      <c r="G12" s="2" t="s">
        <v>158</v>
      </c>
      <c r="H12" s="14">
        <f t="shared" si="2"/>
        <v>20</v>
      </c>
      <c r="I12" s="14"/>
      <c r="J12" s="2" t="s">
        <v>178</v>
      </c>
    </row>
    <row r="13">
      <c r="A13" s="33"/>
      <c r="B13" s="33"/>
      <c r="C13" s="12">
        <f t="shared" si="3"/>
        <v>0.6875</v>
      </c>
      <c r="D13" s="10">
        <f t="shared" si="1"/>
        <v>0.7118055556</v>
      </c>
      <c r="E13" s="9" t="s">
        <v>34</v>
      </c>
      <c r="F13" s="9" t="s">
        <v>35</v>
      </c>
      <c r="G13" s="2" t="s">
        <v>153</v>
      </c>
      <c r="H13" s="14">
        <f t="shared" si="2"/>
        <v>35</v>
      </c>
      <c r="I13" s="14"/>
      <c r="J13" s="2" t="s">
        <v>178</v>
      </c>
    </row>
    <row r="14">
      <c r="A14" s="33"/>
      <c r="B14" s="33"/>
      <c r="C14" s="12">
        <f t="shared" si="3"/>
        <v>0.7118055556</v>
      </c>
      <c r="D14" s="10">
        <f t="shared" si="1"/>
        <v>0.7326388889</v>
      </c>
      <c r="E14" s="9" t="s">
        <v>191</v>
      </c>
      <c r="F14" s="9"/>
      <c r="G14" s="2" t="s">
        <v>192</v>
      </c>
      <c r="H14" s="14"/>
      <c r="I14" s="8">
        <v>30.0</v>
      </c>
    </row>
    <row r="15">
      <c r="A15" s="33"/>
      <c r="B15" s="33"/>
      <c r="C15" s="12">
        <f t="shared" si="3"/>
        <v>0.7326388889</v>
      </c>
      <c r="D15" s="10">
        <f t="shared" si="1"/>
        <v>0.7430555556</v>
      </c>
      <c r="E15" s="9" t="s">
        <v>225</v>
      </c>
      <c r="F15" s="9"/>
      <c r="G15" s="2" t="s">
        <v>159</v>
      </c>
      <c r="H15" s="14"/>
      <c r="I15" s="8">
        <v>15.0</v>
      </c>
    </row>
    <row r="16">
      <c r="A16" s="38"/>
      <c r="B16" s="38"/>
      <c r="C16" s="39"/>
      <c r="D16" s="10"/>
      <c r="E16" s="11"/>
      <c r="F16" s="15"/>
      <c r="G16" s="40"/>
      <c r="H16" s="41"/>
      <c r="I16" s="41"/>
      <c r="J16" s="42"/>
      <c r="K16" s="42"/>
      <c r="L16" s="42"/>
      <c r="M16" s="42"/>
      <c r="N16" s="42"/>
      <c r="O16" s="42"/>
      <c r="P16" s="42"/>
      <c r="Q16" s="42"/>
      <c r="R16" s="42"/>
      <c r="S16" s="42"/>
      <c r="T16" s="42"/>
      <c r="U16" s="42"/>
      <c r="V16" s="42"/>
      <c r="W16" s="42"/>
    </row>
    <row r="17">
      <c r="A17" s="30" t="s">
        <v>181</v>
      </c>
      <c r="B17" s="30" t="s">
        <v>174</v>
      </c>
      <c r="C17" s="10">
        <v>0.3854166666666667</v>
      </c>
      <c r="D17" s="10">
        <f t="shared" ref="D17:D28" si="4">C17+(I17+H17)/1440</f>
        <v>0.4097222222</v>
      </c>
      <c r="E17" s="9" t="s">
        <v>14</v>
      </c>
      <c r="F17" s="15" t="s">
        <v>105</v>
      </c>
      <c r="G17" s="2" t="s">
        <v>153</v>
      </c>
      <c r="H17" s="14">
        <f t="shared" ref="H17:H21" si="5">SWITCH(G17,"Spotlight",60, "Regular", 35, "Short", 20,0)</f>
        <v>35</v>
      </c>
      <c r="I17" s="14"/>
      <c r="J17" s="34" t="s">
        <v>176</v>
      </c>
    </row>
    <row r="18">
      <c r="A18" s="33"/>
      <c r="B18" s="33"/>
      <c r="C18" s="12">
        <f t="shared" ref="C18:C28" si="6">D17</f>
        <v>0.4097222222</v>
      </c>
      <c r="D18" s="10">
        <f t="shared" si="4"/>
        <v>0.4340277778</v>
      </c>
      <c r="E18" s="9" t="s">
        <v>226</v>
      </c>
      <c r="F18" s="9" t="s">
        <v>63</v>
      </c>
      <c r="G18" s="2" t="s">
        <v>153</v>
      </c>
      <c r="H18" s="14">
        <f t="shared" si="5"/>
        <v>35</v>
      </c>
      <c r="I18" s="14"/>
      <c r="J18" s="2" t="s">
        <v>178</v>
      </c>
    </row>
    <row r="19">
      <c r="A19" s="33"/>
      <c r="B19" s="33"/>
      <c r="C19" s="12">
        <f t="shared" si="6"/>
        <v>0.4340277778</v>
      </c>
      <c r="D19" s="10">
        <f t="shared" si="4"/>
        <v>0.4548611111</v>
      </c>
      <c r="E19" s="9" t="s">
        <v>154</v>
      </c>
      <c r="F19" s="11"/>
      <c r="G19" s="2" t="s">
        <v>155</v>
      </c>
      <c r="H19" s="14">
        <f t="shared" si="5"/>
        <v>0</v>
      </c>
      <c r="I19" s="8">
        <v>30.0</v>
      </c>
    </row>
    <row r="20">
      <c r="A20" s="33"/>
      <c r="B20" s="33"/>
      <c r="C20" s="12">
        <f t="shared" si="6"/>
        <v>0.4548611111</v>
      </c>
      <c r="D20" s="10">
        <f t="shared" si="4"/>
        <v>0.4791666667</v>
      </c>
      <c r="E20" s="9" t="s">
        <v>121</v>
      </c>
      <c r="F20" s="9" t="s">
        <v>122</v>
      </c>
      <c r="G20" s="2" t="s">
        <v>153</v>
      </c>
      <c r="H20" s="14">
        <f t="shared" si="5"/>
        <v>35</v>
      </c>
      <c r="I20" s="14"/>
      <c r="J20" s="34" t="s">
        <v>176</v>
      </c>
    </row>
    <row r="21">
      <c r="A21" s="33"/>
      <c r="B21" s="33"/>
      <c r="C21" s="12">
        <f t="shared" si="6"/>
        <v>0.4791666667</v>
      </c>
      <c r="D21" s="10">
        <f t="shared" si="4"/>
        <v>0.4930555556</v>
      </c>
      <c r="E21" s="9" t="s">
        <v>85</v>
      </c>
      <c r="F21" s="9" t="s">
        <v>86</v>
      </c>
      <c r="G21" s="2" t="s">
        <v>158</v>
      </c>
      <c r="H21" s="14">
        <f t="shared" si="5"/>
        <v>20</v>
      </c>
      <c r="I21" s="14"/>
      <c r="J21" s="2" t="s">
        <v>178</v>
      </c>
    </row>
    <row r="22">
      <c r="A22" s="33"/>
      <c r="B22" s="33"/>
      <c r="C22" s="12">
        <f t="shared" si="6"/>
        <v>0.4930555556</v>
      </c>
      <c r="D22" s="10">
        <f t="shared" si="4"/>
        <v>0.5243055556</v>
      </c>
      <c r="E22" s="9" t="s">
        <v>191</v>
      </c>
      <c r="F22" s="11"/>
      <c r="G22" s="2" t="s">
        <v>192</v>
      </c>
      <c r="H22" s="14"/>
      <c r="I22" s="8">
        <v>45.0</v>
      </c>
    </row>
    <row r="23">
      <c r="A23" s="33"/>
      <c r="B23" s="33"/>
      <c r="C23" s="12">
        <f t="shared" si="6"/>
        <v>0.5243055556</v>
      </c>
      <c r="D23" s="10">
        <f t="shared" si="4"/>
        <v>0.5798611111</v>
      </c>
      <c r="E23" s="9" t="s">
        <v>156</v>
      </c>
      <c r="F23" s="11"/>
      <c r="G23" s="2" t="s">
        <v>155</v>
      </c>
      <c r="H23" s="14">
        <f t="shared" ref="H23:H28" si="7">SWITCH(G23,"Spotlight",60, "Regular", 35, "Short", 20,0)</f>
        <v>0</v>
      </c>
      <c r="I23" s="8">
        <v>80.0</v>
      </c>
    </row>
    <row r="24">
      <c r="A24" s="33"/>
      <c r="B24" s="30" t="s">
        <v>179</v>
      </c>
      <c r="C24" s="12">
        <f t="shared" si="6"/>
        <v>0.5798611111</v>
      </c>
      <c r="D24" s="10">
        <f t="shared" si="4"/>
        <v>0.6215277778</v>
      </c>
      <c r="E24" s="9" t="s">
        <v>67</v>
      </c>
      <c r="F24" s="15" t="s">
        <v>227</v>
      </c>
      <c r="G24" s="2" t="s">
        <v>151</v>
      </c>
      <c r="H24" s="14">
        <f t="shared" si="7"/>
        <v>60</v>
      </c>
      <c r="I24" s="14"/>
      <c r="J24" s="2" t="s">
        <v>178</v>
      </c>
    </row>
    <row r="25">
      <c r="A25" s="33"/>
      <c r="B25" s="33"/>
      <c r="C25" s="12">
        <f t="shared" si="6"/>
        <v>0.6215277778</v>
      </c>
      <c r="D25" s="10">
        <f t="shared" si="4"/>
        <v>0.6354166667</v>
      </c>
      <c r="E25" s="9" t="s">
        <v>201</v>
      </c>
      <c r="F25" s="9" t="s">
        <v>202</v>
      </c>
      <c r="G25" s="2" t="s">
        <v>158</v>
      </c>
      <c r="H25" s="14">
        <f t="shared" si="7"/>
        <v>20</v>
      </c>
      <c r="I25" s="14"/>
      <c r="J25" s="34" t="s">
        <v>176</v>
      </c>
    </row>
    <row r="26">
      <c r="A26" s="33"/>
      <c r="B26" s="33"/>
      <c r="C26" s="12">
        <f t="shared" si="6"/>
        <v>0.6354166667</v>
      </c>
      <c r="D26" s="10">
        <f t="shared" si="4"/>
        <v>0.65625</v>
      </c>
      <c r="E26" s="9" t="s">
        <v>154</v>
      </c>
      <c r="F26" s="9"/>
      <c r="G26" s="2" t="s">
        <v>155</v>
      </c>
      <c r="H26" s="14">
        <f t="shared" si="7"/>
        <v>0</v>
      </c>
      <c r="I26" s="8">
        <v>30.0</v>
      </c>
    </row>
    <row r="27">
      <c r="A27" s="33"/>
      <c r="B27" s="33"/>
      <c r="C27" s="12">
        <f t="shared" si="6"/>
        <v>0.65625</v>
      </c>
      <c r="D27" s="10">
        <f t="shared" si="4"/>
        <v>0.6805555556</v>
      </c>
      <c r="E27" s="9" t="s">
        <v>228</v>
      </c>
      <c r="F27" s="9" t="s">
        <v>229</v>
      </c>
      <c r="G27" s="2" t="s">
        <v>153</v>
      </c>
      <c r="H27" s="14">
        <f t="shared" si="7"/>
        <v>35</v>
      </c>
      <c r="I27" s="14"/>
      <c r="J27" s="2" t="s">
        <v>178</v>
      </c>
    </row>
    <row r="28">
      <c r="A28" s="33"/>
      <c r="B28" s="33"/>
      <c r="C28" s="12">
        <f t="shared" si="6"/>
        <v>0.6805555556</v>
      </c>
      <c r="D28" s="10">
        <f t="shared" si="4"/>
        <v>0.7430555556</v>
      </c>
      <c r="E28" s="9" t="s">
        <v>191</v>
      </c>
      <c r="F28" s="11"/>
      <c r="G28" s="2" t="s">
        <v>192</v>
      </c>
      <c r="H28" s="14">
        <f t="shared" si="7"/>
        <v>0</v>
      </c>
      <c r="I28" s="8">
        <v>90.0</v>
      </c>
    </row>
    <row r="29">
      <c r="A29" s="38"/>
      <c r="B29" s="38"/>
      <c r="C29" s="39"/>
      <c r="D29" s="10"/>
      <c r="E29" s="11"/>
      <c r="F29" s="11"/>
      <c r="G29" s="42"/>
      <c r="H29" s="41"/>
      <c r="I29" s="41"/>
      <c r="J29" s="42"/>
      <c r="K29" s="42"/>
      <c r="L29" s="42"/>
      <c r="M29" s="42"/>
      <c r="N29" s="42"/>
      <c r="O29" s="42"/>
      <c r="P29" s="42"/>
      <c r="Q29" s="42"/>
      <c r="R29" s="42"/>
      <c r="S29" s="42"/>
      <c r="T29" s="42"/>
      <c r="U29" s="42"/>
      <c r="V29" s="42"/>
      <c r="W29" s="42"/>
    </row>
    <row r="30">
      <c r="A30" s="30" t="s">
        <v>193</v>
      </c>
      <c r="B30" s="30" t="s">
        <v>174</v>
      </c>
      <c r="C30" s="10">
        <v>0.3854166666666667</v>
      </c>
      <c r="D30" s="10">
        <f t="shared" ref="D30:D40" si="8">C30+(I30+H30)/1440</f>
        <v>0.4270833333</v>
      </c>
      <c r="E30" s="9" t="s">
        <v>29</v>
      </c>
      <c r="F30" s="9" t="s">
        <v>30</v>
      </c>
      <c r="G30" s="2" t="s">
        <v>151</v>
      </c>
      <c r="H30" s="14">
        <f t="shared" ref="H30:H39" si="9">SWITCH(G30,"Spotlight",60, "Regular", 35, "Short", 20,0)</f>
        <v>60</v>
      </c>
      <c r="I30" s="14"/>
      <c r="J30" s="2" t="s">
        <v>178</v>
      </c>
    </row>
    <row r="31">
      <c r="A31" s="33"/>
      <c r="B31" s="33"/>
      <c r="C31" s="12">
        <f t="shared" ref="C31:C40" si="10">D30</f>
        <v>0.4270833333</v>
      </c>
      <c r="D31" s="10">
        <f t="shared" si="8"/>
        <v>0.4513888889</v>
      </c>
      <c r="E31" s="9" t="s">
        <v>14</v>
      </c>
      <c r="F31" s="9" t="s">
        <v>15</v>
      </c>
      <c r="G31" s="2" t="s">
        <v>153</v>
      </c>
      <c r="H31" s="14">
        <f t="shared" si="9"/>
        <v>35</v>
      </c>
      <c r="I31" s="14"/>
      <c r="J31" s="2" t="s">
        <v>178</v>
      </c>
    </row>
    <row r="32">
      <c r="A32" s="33"/>
      <c r="B32" s="33"/>
      <c r="C32" s="12">
        <f t="shared" si="10"/>
        <v>0.4513888889</v>
      </c>
      <c r="D32" s="10">
        <f t="shared" si="8"/>
        <v>0.4791666667</v>
      </c>
      <c r="E32" s="9" t="s">
        <v>154</v>
      </c>
      <c r="F32" s="11"/>
      <c r="G32" s="2" t="s">
        <v>155</v>
      </c>
      <c r="H32" s="14">
        <f t="shared" si="9"/>
        <v>0</v>
      </c>
      <c r="I32" s="8">
        <v>40.0</v>
      </c>
    </row>
    <row r="33">
      <c r="A33" s="33"/>
      <c r="B33" s="33"/>
      <c r="C33" s="12">
        <f t="shared" si="10"/>
        <v>0.4791666667</v>
      </c>
      <c r="D33" s="10">
        <f t="shared" si="8"/>
        <v>0.5034722222</v>
      </c>
      <c r="E33" s="9" t="s">
        <v>183</v>
      </c>
      <c r="F33" s="9" t="s">
        <v>230</v>
      </c>
      <c r="G33" s="2" t="s">
        <v>153</v>
      </c>
      <c r="H33" s="14">
        <f t="shared" si="9"/>
        <v>35</v>
      </c>
      <c r="I33" s="14"/>
      <c r="J33" s="2" t="s">
        <v>178</v>
      </c>
      <c r="L33" s="43"/>
      <c r="M33" s="43"/>
    </row>
    <row r="34">
      <c r="A34" s="33"/>
      <c r="B34" s="33"/>
      <c r="C34" s="12">
        <f t="shared" si="10"/>
        <v>0.5034722222</v>
      </c>
      <c r="D34" s="10">
        <f t="shared" si="8"/>
        <v>0.5659722222</v>
      </c>
      <c r="E34" s="9" t="s">
        <v>156</v>
      </c>
      <c r="F34" s="11"/>
      <c r="G34" s="2" t="s">
        <v>155</v>
      </c>
      <c r="H34" s="14">
        <f t="shared" si="9"/>
        <v>0</v>
      </c>
      <c r="I34" s="8">
        <v>90.0</v>
      </c>
    </row>
    <row r="35">
      <c r="A35" s="33"/>
      <c r="B35" s="33"/>
      <c r="C35" s="12">
        <f t="shared" si="10"/>
        <v>0.5659722222</v>
      </c>
      <c r="D35" s="10">
        <f t="shared" si="8"/>
        <v>0.6076388889</v>
      </c>
      <c r="E35" s="9" t="s">
        <v>126</v>
      </c>
      <c r="F35" s="9" t="s">
        <v>127</v>
      </c>
      <c r="G35" s="2" t="s">
        <v>151</v>
      </c>
      <c r="H35" s="14">
        <f t="shared" si="9"/>
        <v>60</v>
      </c>
      <c r="I35" s="14"/>
      <c r="J35" s="2" t="s">
        <v>178</v>
      </c>
    </row>
    <row r="36">
      <c r="A36" s="33"/>
      <c r="B36" s="33"/>
      <c r="C36" s="12">
        <f t="shared" si="10"/>
        <v>0.6076388889</v>
      </c>
      <c r="D36" s="10">
        <f t="shared" si="8"/>
        <v>0.6319444444</v>
      </c>
      <c r="E36" s="9" t="s">
        <v>43</v>
      </c>
      <c r="F36" s="15" t="s">
        <v>231</v>
      </c>
      <c r="G36" s="2" t="s">
        <v>153</v>
      </c>
      <c r="H36" s="14">
        <f t="shared" si="9"/>
        <v>35</v>
      </c>
      <c r="I36" s="14"/>
      <c r="J36" s="34" t="s">
        <v>176</v>
      </c>
    </row>
    <row r="37">
      <c r="A37" s="33"/>
      <c r="B37" s="33"/>
      <c r="C37" s="12">
        <f t="shared" si="10"/>
        <v>0.6319444444</v>
      </c>
      <c r="D37" s="10">
        <f t="shared" si="8"/>
        <v>0.6527777778</v>
      </c>
      <c r="E37" s="9" t="s">
        <v>154</v>
      </c>
      <c r="F37" s="11"/>
      <c r="G37" s="2" t="s">
        <v>155</v>
      </c>
      <c r="H37" s="14">
        <f t="shared" si="9"/>
        <v>0</v>
      </c>
      <c r="I37" s="8">
        <v>30.0</v>
      </c>
    </row>
    <row r="38">
      <c r="A38" s="33"/>
      <c r="B38" s="33"/>
      <c r="C38" s="12">
        <f t="shared" si="10"/>
        <v>0.6527777778</v>
      </c>
      <c r="D38" s="10">
        <f t="shared" si="8"/>
        <v>0.6770833333</v>
      </c>
      <c r="E38" s="9" t="s">
        <v>232</v>
      </c>
      <c r="F38" s="15" t="s">
        <v>196</v>
      </c>
      <c r="G38" s="2" t="s">
        <v>153</v>
      </c>
      <c r="H38" s="14">
        <f t="shared" si="9"/>
        <v>35</v>
      </c>
      <c r="I38" s="14"/>
      <c r="J38" s="34" t="s">
        <v>176</v>
      </c>
    </row>
    <row r="39">
      <c r="A39" s="33"/>
      <c r="B39" s="33"/>
      <c r="C39" s="12">
        <f t="shared" si="10"/>
        <v>0.6770833333</v>
      </c>
      <c r="D39" s="10">
        <f t="shared" si="8"/>
        <v>0.7013888889</v>
      </c>
      <c r="E39" s="9" t="s">
        <v>76</v>
      </c>
      <c r="F39" s="9" t="s">
        <v>77</v>
      </c>
      <c r="G39" s="2" t="s">
        <v>153</v>
      </c>
      <c r="H39" s="14">
        <f t="shared" si="9"/>
        <v>35</v>
      </c>
      <c r="I39" s="14"/>
      <c r="J39" s="34" t="s">
        <v>176</v>
      </c>
    </row>
    <row r="40">
      <c r="A40" s="33"/>
      <c r="B40" s="33"/>
      <c r="C40" s="12">
        <f t="shared" si="10"/>
        <v>0.7013888889</v>
      </c>
      <c r="D40" s="10">
        <f t="shared" si="8"/>
        <v>0.7430555556</v>
      </c>
      <c r="E40" s="9" t="s">
        <v>191</v>
      </c>
      <c r="F40" s="9"/>
      <c r="G40" s="2" t="s">
        <v>192</v>
      </c>
      <c r="H40" s="14"/>
      <c r="I40" s="8">
        <v>60.0</v>
      </c>
    </row>
    <row r="41">
      <c r="A41" s="38"/>
      <c r="B41" s="38"/>
      <c r="C41" s="39"/>
      <c r="D41" s="10"/>
      <c r="E41" s="11"/>
      <c r="F41" s="11"/>
      <c r="G41" s="42"/>
      <c r="H41" s="41"/>
      <c r="I41" s="41"/>
      <c r="J41" s="42"/>
      <c r="K41" s="42"/>
      <c r="L41" s="42"/>
      <c r="M41" s="42"/>
      <c r="N41" s="42"/>
      <c r="O41" s="42"/>
      <c r="P41" s="42"/>
      <c r="Q41" s="42"/>
      <c r="R41" s="42"/>
      <c r="S41" s="42"/>
      <c r="T41" s="42"/>
      <c r="U41" s="42"/>
      <c r="V41" s="42"/>
      <c r="W41" s="42"/>
    </row>
    <row r="42">
      <c r="A42" s="30" t="s">
        <v>199</v>
      </c>
      <c r="B42" s="30" t="s">
        <v>174</v>
      </c>
      <c r="C42" s="10">
        <v>0.3854166666666667</v>
      </c>
      <c r="D42" s="10">
        <f t="shared" ref="D42:D51" si="11">C42+(I42+H42)/1440</f>
        <v>0.4097222222</v>
      </c>
      <c r="E42" s="9" t="s">
        <v>90</v>
      </c>
      <c r="F42" s="9" t="s">
        <v>91</v>
      </c>
      <c r="G42" s="2" t="s">
        <v>153</v>
      </c>
      <c r="H42" s="14">
        <f t="shared" ref="H42:H51" si="12">SWITCH(G42,"Spotlight",60, "Regular", 35, "Short", 20,0)</f>
        <v>35</v>
      </c>
      <c r="I42" s="14"/>
      <c r="J42" s="34" t="s">
        <v>176</v>
      </c>
    </row>
    <row r="43">
      <c r="A43" s="33"/>
      <c r="B43" s="33"/>
      <c r="C43" s="12">
        <f t="shared" ref="C43:C51" si="13">D42</f>
        <v>0.4097222222</v>
      </c>
      <c r="D43" s="10">
        <f t="shared" si="11"/>
        <v>0.4340277778</v>
      </c>
      <c r="E43" s="9" t="s">
        <v>233</v>
      </c>
      <c r="F43" s="9" t="s">
        <v>234</v>
      </c>
      <c r="G43" s="2" t="s">
        <v>153</v>
      </c>
      <c r="H43" s="14">
        <f t="shared" si="12"/>
        <v>35</v>
      </c>
      <c r="I43" s="14"/>
      <c r="J43" s="2" t="s">
        <v>178</v>
      </c>
    </row>
    <row r="44">
      <c r="A44" s="33"/>
      <c r="B44" s="33"/>
      <c r="C44" s="12">
        <f t="shared" si="13"/>
        <v>0.4340277778</v>
      </c>
      <c r="D44" s="10">
        <f t="shared" si="11"/>
        <v>0.4548611111</v>
      </c>
      <c r="E44" s="9" t="s">
        <v>154</v>
      </c>
      <c r="F44" s="11"/>
      <c r="G44" s="2" t="s">
        <v>155</v>
      </c>
      <c r="H44" s="14">
        <f t="shared" si="12"/>
        <v>0</v>
      </c>
      <c r="I44" s="8">
        <v>30.0</v>
      </c>
    </row>
    <row r="45">
      <c r="A45" s="33"/>
      <c r="B45" s="33"/>
      <c r="C45" s="12">
        <f t="shared" si="13"/>
        <v>0.4548611111</v>
      </c>
      <c r="D45" s="10">
        <f t="shared" si="11"/>
        <v>0.4791666667</v>
      </c>
      <c r="E45" s="9" t="s">
        <v>113</v>
      </c>
      <c r="F45" s="9" t="s">
        <v>114</v>
      </c>
      <c r="G45" s="2" t="s">
        <v>153</v>
      </c>
      <c r="H45" s="14">
        <f t="shared" si="12"/>
        <v>35</v>
      </c>
      <c r="I45" s="14"/>
    </row>
    <row r="46">
      <c r="A46" s="45"/>
      <c r="B46" s="45"/>
      <c r="C46" s="12">
        <f t="shared" si="13"/>
        <v>0.4791666667</v>
      </c>
      <c r="D46" s="10">
        <f t="shared" si="11"/>
        <v>0.5034722222</v>
      </c>
      <c r="E46" s="9" t="s">
        <v>100</v>
      </c>
      <c r="F46" s="9" t="s">
        <v>101</v>
      </c>
      <c r="G46" s="2" t="s">
        <v>153</v>
      </c>
      <c r="H46" s="14">
        <f t="shared" si="12"/>
        <v>35</v>
      </c>
      <c r="I46" s="14"/>
      <c r="J46" s="2" t="s">
        <v>178</v>
      </c>
    </row>
    <row r="47">
      <c r="A47" s="33"/>
      <c r="B47" s="33"/>
      <c r="C47" s="12">
        <f t="shared" si="13"/>
        <v>0.5034722222</v>
      </c>
      <c r="D47" s="10">
        <f t="shared" si="11"/>
        <v>0.5277777778</v>
      </c>
      <c r="E47" s="9" t="s">
        <v>95</v>
      </c>
      <c r="F47" s="9" t="s">
        <v>235</v>
      </c>
      <c r="G47" s="2" t="s">
        <v>153</v>
      </c>
      <c r="H47" s="14">
        <f t="shared" si="12"/>
        <v>35</v>
      </c>
      <c r="I47" s="14"/>
      <c r="J47" s="34" t="s">
        <v>176</v>
      </c>
    </row>
    <row r="48">
      <c r="A48" s="33"/>
      <c r="B48" s="33"/>
      <c r="C48" s="12">
        <f t="shared" si="13"/>
        <v>0.5277777778</v>
      </c>
      <c r="D48" s="10">
        <f t="shared" si="11"/>
        <v>0.5833333333</v>
      </c>
      <c r="E48" s="9" t="s">
        <v>156</v>
      </c>
      <c r="F48" s="11"/>
      <c r="G48" s="2" t="s">
        <v>155</v>
      </c>
      <c r="H48" s="14">
        <f t="shared" si="12"/>
        <v>0</v>
      </c>
      <c r="I48" s="8">
        <v>80.0</v>
      </c>
    </row>
    <row r="49">
      <c r="A49" s="33"/>
      <c r="B49" s="30" t="s">
        <v>179</v>
      </c>
      <c r="C49" s="12">
        <f t="shared" si="13"/>
        <v>0.5833333333</v>
      </c>
      <c r="D49" s="10">
        <f t="shared" si="11"/>
        <v>0.6076388889</v>
      </c>
      <c r="E49" s="9" t="s">
        <v>204</v>
      </c>
      <c r="F49" s="15" t="s">
        <v>236</v>
      </c>
      <c r="G49" s="2" t="s">
        <v>153</v>
      </c>
      <c r="H49" s="14">
        <f t="shared" si="12"/>
        <v>35</v>
      </c>
      <c r="I49" s="14"/>
    </row>
    <row r="50">
      <c r="A50" s="33"/>
      <c r="B50" s="33"/>
      <c r="C50" s="12">
        <f t="shared" si="13"/>
        <v>0.6076388889</v>
      </c>
      <c r="D50" s="10">
        <f t="shared" si="11"/>
        <v>0.6319444444</v>
      </c>
      <c r="E50" s="9" t="s">
        <v>207</v>
      </c>
      <c r="F50" s="9" t="s">
        <v>208</v>
      </c>
      <c r="G50" s="2" t="s">
        <v>153</v>
      </c>
      <c r="H50" s="14">
        <f t="shared" si="12"/>
        <v>35</v>
      </c>
      <c r="I50" s="14"/>
      <c r="J50" s="2" t="s">
        <v>178</v>
      </c>
    </row>
    <row r="51">
      <c r="A51" s="33"/>
      <c r="B51" s="33"/>
      <c r="C51" s="12">
        <f t="shared" si="13"/>
        <v>0.6319444444</v>
      </c>
      <c r="D51" s="10">
        <f t="shared" si="11"/>
        <v>0.7361111111</v>
      </c>
      <c r="E51" s="9" t="s">
        <v>191</v>
      </c>
      <c r="F51" s="15"/>
      <c r="G51" s="5" t="s">
        <v>192</v>
      </c>
      <c r="H51" s="14">
        <f t="shared" si="12"/>
        <v>0</v>
      </c>
      <c r="I51" s="8">
        <v>150.0</v>
      </c>
    </row>
    <row r="52">
      <c r="A52" s="38"/>
      <c r="B52" s="38"/>
      <c r="C52" s="39"/>
      <c r="D52" s="10"/>
      <c r="E52" s="11"/>
      <c r="F52" s="11"/>
      <c r="G52" s="42"/>
      <c r="H52" s="41"/>
      <c r="I52" s="41"/>
      <c r="J52" s="42"/>
      <c r="K52" s="42"/>
      <c r="L52" s="42"/>
      <c r="M52" s="42"/>
      <c r="N52" s="42"/>
      <c r="O52" s="42"/>
      <c r="P52" s="42"/>
      <c r="Q52" s="42"/>
      <c r="R52" s="42"/>
      <c r="S52" s="42"/>
      <c r="T52" s="42"/>
      <c r="U52" s="42"/>
      <c r="V52" s="42"/>
      <c r="W52" s="42"/>
    </row>
    <row r="53">
      <c r="A53" s="30" t="s">
        <v>209</v>
      </c>
      <c r="B53" s="30" t="s">
        <v>174</v>
      </c>
      <c r="C53" s="10">
        <v>0.3854166666666667</v>
      </c>
      <c r="D53" s="10">
        <f t="shared" ref="D53:D61" si="14">C53+(I53+H53)/1440</f>
        <v>0.4097222222</v>
      </c>
      <c r="E53" s="9" t="s">
        <v>210</v>
      </c>
      <c r="F53" s="9" t="s">
        <v>211</v>
      </c>
      <c r="G53" s="2" t="s">
        <v>153</v>
      </c>
      <c r="H53" s="14">
        <f t="shared" ref="H53:H60" si="15">SWITCH(G53,"Spotlight",60, "Regular", 35, "Short", 20,0)</f>
        <v>35</v>
      </c>
      <c r="I53" s="14"/>
      <c r="J53" s="34" t="s">
        <v>176</v>
      </c>
    </row>
    <row r="54">
      <c r="A54" s="33"/>
      <c r="B54" s="33"/>
      <c r="C54" s="12">
        <f t="shared" ref="C54:C61" si="16">D53</f>
        <v>0.4097222222</v>
      </c>
      <c r="D54" s="10">
        <f t="shared" si="14"/>
        <v>0.4340277778</v>
      </c>
      <c r="E54" s="9" t="s">
        <v>237</v>
      </c>
      <c r="F54" s="15" t="s">
        <v>214</v>
      </c>
      <c r="G54" s="2" t="s">
        <v>153</v>
      </c>
      <c r="H54" s="14">
        <f t="shared" si="15"/>
        <v>35</v>
      </c>
      <c r="I54" s="14"/>
      <c r="J54" s="34" t="s">
        <v>176</v>
      </c>
    </row>
    <row r="55">
      <c r="A55" s="33"/>
      <c r="B55" s="33"/>
      <c r="C55" s="12">
        <f t="shared" si="16"/>
        <v>0.4340277778</v>
      </c>
      <c r="D55" s="10">
        <f t="shared" si="14"/>
        <v>0.4479166667</v>
      </c>
      <c r="E55" s="9" t="s">
        <v>154</v>
      </c>
      <c r="F55" s="15"/>
      <c r="G55" s="2" t="s">
        <v>155</v>
      </c>
      <c r="H55" s="14">
        <f t="shared" si="15"/>
        <v>0</v>
      </c>
      <c r="I55" s="8">
        <v>20.0</v>
      </c>
      <c r="J55" s="35"/>
    </row>
    <row r="56">
      <c r="A56" s="33"/>
      <c r="B56" s="33"/>
      <c r="C56" s="12">
        <f t="shared" si="16"/>
        <v>0.4479166667</v>
      </c>
      <c r="D56" s="10">
        <f t="shared" si="14"/>
        <v>0.4618055556</v>
      </c>
      <c r="E56" s="9" t="s">
        <v>81</v>
      </c>
      <c r="F56" s="9" t="s">
        <v>77</v>
      </c>
      <c r="G56" s="2" t="s">
        <v>158</v>
      </c>
      <c r="H56" s="14">
        <f t="shared" si="15"/>
        <v>20</v>
      </c>
      <c r="I56" s="8"/>
      <c r="J56" s="34" t="s">
        <v>176</v>
      </c>
    </row>
    <row r="57">
      <c r="A57" s="33"/>
      <c r="B57" s="33"/>
      <c r="C57" s="12">
        <f t="shared" si="16"/>
        <v>0.4618055556</v>
      </c>
      <c r="D57" s="10">
        <f t="shared" si="14"/>
        <v>0.4861111111</v>
      </c>
      <c r="E57" s="9" t="s">
        <v>222</v>
      </c>
      <c r="F57" s="9" t="s">
        <v>49</v>
      </c>
      <c r="G57" s="2" t="s">
        <v>153</v>
      </c>
      <c r="H57" s="14">
        <f t="shared" si="15"/>
        <v>35</v>
      </c>
      <c r="I57" s="14"/>
      <c r="J57" s="2" t="s">
        <v>178</v>
      </c>
    </row>
    <row r="58">
      <c r="A58" s="33"/>
      <c r="B58" s="33"/>
      <c r="C58" s="12">
        <f t="shared" si="16"/>
        <v>0.4861111111</v>
      </c>
      <c r="D58" s="10">
        <f t="shared" si="14"/>
        <v>0.5</v>
      </c>
      <c r="E58" s="9" t="s">
        <v>154</v>
      </c>
      <c r="F58" s="9"/>
      <c r="G58" s="2" t="s">
        <v>155</v>
      </c>
      <c r="H58" s="14">
        <f t="shared" si="15"/>
        <v>0</v>
      </c>
      <c r="I58" s="8">
        <v>20.0</v>
      </c>
    </row>
    <row r="59">
      <c r="A59" s="33"/>
      <c r="B59" s="33"/>
      <c r="C59" s="12">
        <f t="shared" si="16"/>
        <v>0.5</v>
      </c>
      <c r="D59" s="10">
        <f t="shared" si="14"/>
        <v>0.5243055556</v>
      </c>
      <c r="E59" s="9" t="s">
        <v>71</v>
      </c>
      <c r="F59" s="9" t="s">
        <v>72</v>
      </c>
      <c r="G59" s="2" t="s">
        <v>153</v>
      </c>
      <c r="H59" s="14">
        <f t="shared" si="15"/>
        <v>35</v>
      </c>
      <c r="I59" s="14"/>
      <c r="J59" s="34" t="s">
        <v>176</v>
      </c>
    </row>
    <row r="60">
      <c r="A60" s="33"/>
      <c r="B60" s="33"/>
      <c r="C60" s="12">
        <f t="shared" si="16"/>
        <v>0.5243055556</v>
      </c>
      <c r="D60" s="10">
        <f t="shared" si="14"/>
        <v>0.5381944444</v>
      </c>
      <c r="E60" s="9" t="s">
        <v>219</v>
      </c>
      <c r="F60" s="9" t="s">
        <v>220</v>
      </c>
      <c r="G60" s="2" t="s">
        <v>158</v>
      </c>
      <c r="H60" s="14">
        <f t="shared" si="15"/>
        <v>20</v>
      </c>
      <c r="I60" s="8"/>
      <c r="J60" s="2" t="s">
        <v>178</v>
      </c>
    </row>
    <row r="61">
      <c r="A61" s="33"/>
      <c r="B61" s="33"/>
      <c r="C61" s="12">
        <f t="shared" si="16"/>
        <v>0.5381944444</v>
      </c>
      <c r="D61" s="10">
        <f t="shared" si="14"/>
        <v>0.59375</v>
      </c>
      <c r="E61" s="9" t="s">
        <v>223</v>
      </c>
      <c r="F61" s="11"/>
      <c r="G61" s="2" t="s">
        <v>150</v>
      </c>
      <c r="H61" s="14"/>
      <c r="I61" s="8">
        <v>80.0</v>
      </c>
    </row>
    <row r="62">
      <c r="A62" s="33"/>
      <c r="B62" s="33"/>
      <c r="C62" s="39"/>
      <c r="D62" s="10"/>
      <c r="E62" s="11"/>
      <c r="F62" s="11"/>
      <c r="G62" s="1"/>
      <c r="H62" s="14"/>
      <c r="I62" s="14"/>
    </row>
    <row r="63">
      <c r="A63" s="33"/>
      <c r="B63" s="33"/>
      <c r="C63" s="39"/>
      <c r="D63" s="10"/>
      <c r="E63" s="11"/>
      <c r="F63" s="11"/>
      <c r="G63" s="1"/>
      <c r="H63" s="14"/>
      <c r="I63" s="14"/>
    </row>
    <row r="64">
      <c r="A64" s="33"/>
      <c r="B64" s="33"/>
      <c r="C64" s="39"/>
      <c r="D64" s="10"/>
      <c r="E64" s="11"/>
      <c r="F64" s="11"/>
      <c r="G64" s="1"/>
      <c r="H64" s="14"/>
      <c r="I64" s="14"/>
    </row>
    <row r="65">
      <c r="A65" s="33"/>
      <c r="B65" s="33"/>
      <c r="C65" s="39"/>
      <c r="D65" s="10"/>
      <c r="E65" s="11"/>
      <c r="F65" s="11"/>
      <c r="G65" s="1"/>
      <c r="H65" s="14"/>
      <c r="I65" s="14"/>
    </row>
    <row r="66">
      <c r="A66" s="33"/>
      <c r="B66" s="33"/>
      <c r="C66" s="39"/>
      <c r="D66" s="39"/>
      <c r="E66" s="11"/>
      <c r="F66" s="11"/>
      <c r="G66" s="1"/>
      <c r="H66" s="14"/>
      <c r="I66" s="14"/>
    </row>
    <row r="67">
      <c r="A67" s="33"/>
      <c r="B67" s="33"/>
      <c r="C67" s="39"/>
      <c r="D67" s="39"/>
      <c r="E67" s="11"/>
      <c r="F67" s="11"/>
      <c r="G67" s="1"/>
      <c r="H67" s="14"/>
      <c r="I67" s="14"/>
    </row>
    <row r="68">
      <c r="A68" s="33"/>
      <c r="B68" s="33"/>
      <c r="C68" s="39"/>
      <c r="D68" s="39"/>
      <c r="E68" s="49"/>
      <c r="F68" s="49"/>
      <c r="G68" s="1"/>
      <c r="H68" s="14"/>
      <c r="I68" s="14"/>
    </row>
    <row r="69">
      <c r="A69" s="33"/>
      <c r="B69" s="33"/>
      <c r="C69" s="39"/>
      <c r="D69" s="39"/>
      <c r="E69" s="49"/>
      <c r="F69" s="49"/>
      <c r="G69" s="1"/>
      <c r="H69" s="14"/>
      <c r="I69" s="14"/>
    </row>
    <row r="70">
      <c r="A70" s="33"/>
      <c r="B70" s="33"/>
      <c r="C70" s="39"/>
      <c r="D70" s="39"/>
      <c r="E70" s="49"/>
      <c r="F70" s="49"/>
      <c r="G70" s="1"/>
      <c r="H70" s="14"/>
      <c r="I70" s="14"/>
    </row>
    <row r="71">
      <c r="A71" s="33"/>
      <c r="B71" s="33"/>
      <c r="C71" s="39"/>
      <c r="D71" s="39"/>
      <c r="E71" s="49"/>
      <c r="F71" s="49"/>
      <c r="G71" s="1"/>
      <c r="H71" s="14"/>
      <c r="I71" s="14"/>
    </row>
    <row r="72">
      <c r="A72" s="33"/>
      <c r="B72" s="33"/>
      <c r="C72" s="39"/>
      <c r="D72" s="39"/>
      <c r="E72" s="49"/>
      <c r="F72" s="49"/>
      <c r="G72" s="1"/>
      <c r="H72" s="14"/>
      <c r="I72" s="14"/>
    </row>
    <row r="73">
      <c r="A73" s="33"/>
      <c r="B73" s="33"/>
      <c r="C73" s="39"/>
      <c r="D73" s="39"/>
      <c r="E73" s="49"/>
      <c r="F73" s="49"/>
      <c r="G73" s="1"/>
      <c r="H73" s="14"/>
      <c r="I73" s="14"/>
    </row>
    <row r="74">
      <c r="A74" s="33"/>
      <c r="B74" s="33"/>
      <c r="C74" s="39"/>
      <c r="D74" s="39"/>
      <c r="E74" s="49"/>
      <c r="F74" s="49"/>
      <c r="G74" s="1"/>
      <c r="H74" s="14"/>
      <c r="I74" s="14"/>
    </row>
    <row r="75">
      <c r="A75" s="33"/>
      <c r="B75" s="33"/>
      <c r="C75" s="39"/>
      <c r="D75" s="39"/>
      <c r="E75" s="49"/>
      <c r="F75" s="49"/>
      <c r="G75" s="1"/>
      <c r="H75" s="14"/>
      <c r="I75" s="14"/>
    </row>
    <row r="76">
      <c r="A76" s="33"/>
      <c r="B76" s="33"/>
      <c r="C76" s="39"/>
      <c r="D76" s="39"/>
      <c r="E76" s="49"/>
      <c r="F76" s="49"/>
      <c r="G76" s="1"/>
      <c r="H76" s="14"/>
      <c r="I76" s="14"/>
    </row>
    <row r="77">
      <c r="A77" s="33"/>
      <c r="B77" s="33"/>
      <c r="C77" s="39"/>
      <c r="D77" s="39"/>
      <c r="E77" s="49"/>
      <c r="F77" s="49"/>
      <c r="G77" s="1"/>
      <c r="H77" s="14"/>
      <c r="I77" s="14"/>
    </row>
    <row r="78">
      <c r="A78" s="33"/>
      <c r="B78" s="33"/>
      <c r="C78" s="39"/>
      <c r="D78" s="39"/>
      <c r="E78" s="49"/>
      <c r="F78" s="49"/>
      <c r="G78" s="1"/>
      <c r="H78" s="14"/>
      <c r="I78" s="14"/>
    </row>
    <row r="79">
      <c r="A79" s="33"/>
      <c r="B79" s="33"/>
      <c r="C79" s="39"/>
      <c r="D79" s="39"/>
      <c r="E79" s="49"/>
      <c r="F79" s="49"/>
      <c r="G79" s="1"/>
      <c r="H79" s="14"/>
      <c r="I79" s="14"/>
    </row>
    <row r="80">
      <c r="A80" s="33"/>
      <c r="B80" s="33"/>
      <c r="C80" s="39"/>
      <c r="D80" s="39"/>
      <c r="E80" s="49"/>
      <c r="F80" s="49"/>
      <c r="G80" s="1"/>
      <c r="H80" s="14"/>
      <c r="I80" s="14"/>
    </row>
    <row r="81">
      <c r="A81" s="33"/>
      <c r="B81" s="33"/>
      <c r="C81" s="39"/>
      <c r="D81" s="39"/>
      <c r="E81" s="49"/>
      <c r="F81" s="49"/>
      <c r="G81" s="1"/>
      <c r="H81" s="14"/>
      <c r="I81" s="14"/>
    </row>
    <row r="82">
      <c r="A82" s="33"/>
      <c r="B82" s="33"/>
      <c r="C82" s="39"/>
      <c r="D82" s="39"/>
      <c r="E82" s="49"/>
      <c r="F82" s="49"/>
      <c r="G82" s="1"/>
      <c r="H82" s="14"/>
      <c r="I82" s="14"/>
    </row>
    <row r="83">
      <c r="A83" s="33"/>
      <c r="B83" s="33"/>
      <c r="C83" s="39"/>
      <c r="D83" s="39"/>
      <c r="E83" s="49"/>
      <c r="F83" s="49"/>
      <c r="G83" s="1"/>
      <c r="H83" s="14"/>
      <c r="I83" s="14"/>
    </row>
    <row r="84">
      <c r="A84" s="33"/>
      <c r="B84" s="33"/>
      <c r="C84" s="39"/>
      <c r="D84" s="39"/>
      <c r="E84" s="49"/>
      <c r="F84" s="49"/>
      <c r="G84" s="1"/>
      <c r="H84" s="14"/>
      <c r="I84" s="14"/>
    </row>
    <row r="85">
      <c r="A85" s="33"/>
      <c r="B85" s="33"/>
      <c r="C85" s="39"/>
      <c r="D85" s="39"/>
      <c r="E85" s="49"/>
      <c r="F85" s="49"/>
      <c r="G85" s="1"/>
      <c r="H85" s="14"/>
      <c r="I85" s="14"/>
    </row>
    <row r="86">
      <c r="A86" s="33"/>
      <c r="B86" s="33"/>
      <c r="C86" s="39"/>
      <c r="D86" s="39"/>
      <c r="E86" s="49"/>
      <c r="F86" s="49"/>
      <c r="G86" s="1"/>
      <c r="H86" s="14"/>
      <c r="I86" s="14"/>
    </row>
    <row r="87">
      <c r="A87" s="33"/>
      <c r="B87" s="33"/>
      <c r="C87" s="39"/>
      <c r="D87" s="39"/>
      <c r="E87" s="49"/>
      <c r="F87" s="49"/>
      <c r="G87" s="1"/>
      <c r="H87" s="14"/>
      <c r="I87" s="14"/>
    </row>
    <row r="88">
      <c r="A88" s="33"/>
      <c r="B88" s="33"/>
      <c r="C88" s="39"/>
      <c r="D88" s="39"/>
      <c r="E88" s="49"/>
      <c r="F88" s="49"/>
      <c r="G88" s="1"/>
      <c r="H88" s="14"/>
      <c r="I88" s="14"/>
    </row>
    <row r="89">
      <c r="A89" s="33"/>
      <c r="B89" s="33"/>
      <c r="C89" s="39"/>
      <c r="D89" s="39"/>
      <c r="E89" s="49"/>
      <c r="F89" s="49"/>
      <c r="G89" s="1"/>
      <c r="H89" s="14"/>
      <c r="I89" s="14"/>
    </row>
    <row r="90">
      <c r="A90" s="33"/>
      <c r="B90" s="33"/>
      <c r="C90" s="39"/>
      <c r="D90" s="39"/>
      <c r="E90" s="49"/>
      <c r="F90" s="49"/>
      <c r="G90" s="1"/>
      <c r="H90" s="14"/>
      <c r="I90" s="14"/>
    </row>
    <row r="91">
      <c r="A91" s="33"/>
      <c r="B91" s="33"/>
      <c r="C91" s="39"/>
      <c r="D91" s="39"/>
      <c r="E91" s="49"/>
      <c r="F91" s="49"/>
      <c r="G91" s="1"/>
      <c r="H91" s="14"/>
      <c r="I91" s="14"/>
    </row>
    <row r="92">
      <c r="A92" s="33"/>
      <c r="B92" s="33"/>
      <c r="C92" s="39"/>
      <c r="D92" s="39"/>
      <c r="E92" s="49"/>
      <c r="F92" s="49"/>
      <c r="G92" s="1"/>
      <c r="H92" s="14"/>
      <c r="I92" s="14"/>
    </row>
    <row r="93">
      <c r="A93" s="33"/>
      <c r="B93" s="33"/>
      <c r="C93" s="39"/>
      <c r="D93" s="39"/>
      <c r="E93" s="49"/>
      <c r="F93" s="49"/>
      <c r="G93" s="1"/>
      <c r="H93" s="14"/>
      <c r="I93" s="14"/>
    </row>
    <row r="94">
      <c r="A94" s="33"/>
      <c r="B94" s="33"/>
      <c r="C94" s="39"/>
      <c r="D94" s="39"/>
      <c r="E94" s="49"/>
      <c r="F94" s="49"/>
      <c r="G94" s="1"/>
      <c r="H94" s="14"/>
      <c r="I94" s="14"/>
    </row>
    <row r="95">
      <c r="A95" s="33"/>
      <c r="B95" s="33"/>
      <c r="C95" s="39"/>
      <c r="D95" s="39"/>
      <c r="E95" s="49"/>
      <c r="F95" s="49"/>
      <c r="G95" s="1"/>
      <c r="H95" s="14"/>
      <c r="I95" s="14"/>
    </row>
    <row r="96">
      <c r="A96" s="33"/>
      <c r="B96" s="33"/>
      <c r="C96" s="39"/>
      <c r="D96" s="39"/>
      <c r="E96" s="49"/>
      <c r="F96" s="49"/>
      <c r="G96" s="1"/>
      <c r="H96" s="14"/>
      <c r="I96" s="14"/>
    </row>
    <row r="97">
      <c r="A97" s="33"/>
      <c r="B97" s="33"/>
      <c r="C97" s="39"/>
      <c r="D97" s="39"/>
      <c r="E97" s="49"/>
      <c r="F97" s="49"/>
      <c r="G97" s="1"/>
      <c r="H97" s="14"/>
      <c r="I97" s="14"/>
    </row>
    <row r="98">
      <c r="A98" s="33"/>
      <c r="B98" s="33"/>
      <c r="C98" s="39"/>
      <c r="D98" s="39"/>
      <c r="E98" s="49"/>
      <c r="F98" s="49"/>
      <c r="G98" s="1"/>
      <c r="H98" s="14"/>
      <c r="I98" s="14"/>
    </row>
    <row r="99">
      <c r="A99" s="33"/>
      <c r="B99" s="33"/>
      <c r="C99" s="39"/>
      <c r="D99" s="39"/>
      <c r="E99" s="49"/>
      <c r="F99" s="49"/>
      <c r="G99" s="1"/>
      <c r="H99" s="14"/>
      <c r="I99" s="14"/>
    </row>
    <row r="100">
      <c r="A100" s="33"/>
      <c r="B100" s="33"/>
      <c r="C100" s="39"/>
      <c r="D100" s="39"/>
      <c r="E100" s="49"/>
      <c r="F100" s="49"/>
      <c r="G100" s="1"/>
      <c r="H100" s="14"/>
      <c r="I100" s="14"/>
    </row>
    <row r="101">
      <c r="A101" s="33"/>
      <c r="B101" s="33"/>
      <c r="C101" s="39"/>
      <c r="D101" s="39"/>
      <c r="E101" s="49"/>
      <c r="F101" s="49"/>
      <c r="G101" s="1"/>
      <c r="H101" s="14"/>
      <c r="I101" s="14"/>
    </row>
    <row r="102">
      <c r="A102" s="33"/>
      <c r="B102" s="33"/>
      <c r="C102" s="39"/>
      <c r="D102" s="39"/>
      <c r="E102" s="49"/>
      <c r="F102" s="49"/>
      <c r="G102" s="1"/>
      <c r="H102" s="14"/>
      <c r="I102" s="14"/>
    </row>
    <row r="103">
      <c r="A103" s="33"/>
      <c r="B103" s="33"/>
      <c r="C103" s="39"/>
      <c r="D103" s="39"/>
      <c r="E103" s="49"/>
      <c r="F103" s="49"/>
      <c r="G103" s="1"/>
      <c r="H103" s="14"/>
      <c r="I103" s="14"/>
    </row>
    <row r="104">
      <c r="A104" s="33"/>
      <c r="B104" s="33"/>
      <c r="C104" s="39"/>
      <c r="D104" s="39"/>
      <c r="E104" s="49"/>
      <c r="F104" s="49"/>
      <c r="G104" s="1"/>
      <c r="H104" s="14"/>
      <c r="I104" s="14"/>
    </row>
    <row r="105">
      <c r="A105" s="33"/>
      <c r="B105" s="33"/>
      <c r="C105" s="39"/>
      <c r="D105" s="39"/>
      <c r="E105" s="49"/>
      <c r="F105" s="49"/>
      <c r="G105" s="1"/>
      <c r="H105" s="14"/>
      <c r="I105" s="14"/>
    </row>
    <row r="106">
      <c r="A106" s="33"/>
      <c r="B106" s="33"/>
      <c r="C106" s="39"/>
      <c r="D106" s="39"/>
      <c r="E106" s="49"/>
      <c r="F106" s="49"/>
      <c r="G106" s="1"/>
      <c r="H106" s="14"/>
      <c r="I106" s="14"/>
    </row>
    <row r="107">
      <c r="A107" s="33"/>
      <c r="B107" s="33"/>
      <c r="C107" s="39"/>
      <c r="D107" s="39"/>
      <c r="E107" s="49"/>
      <c r="F107" s="49"/>
      <c r="G107" s="1"/>
      <c r="H107" s="14"/>
      <c r="I107" s="14"/>
    </row>
    <row r="108">
      <c r="A108" s="33"/>
      <c r="B108" s="33"/>
      <c r="C108" s="39"/>
      <c r="D108" s="39"/>
      <c r="E108" s="49"/>
      <c r="F108" s="49"/>
      <c r="G108" s="1"/>
      <c r="H108" s="14"/>
      <c r="I108" s="14"/>
    </row>
    <row r="109">
      <c r="A109" s="33"/>
      <c r="B109" s="33"/>
      <c r="C109" s="39"/>
      <c r="D109" s="39"/>
      <c r="E109" s="49"/>
      <c r="F109" s="49"/>
      <c r="G109" s="1"/>
      <c r="H109" s="14"/>
      <c r="I109" s="14"/>
    </row>
    <row r="110">
      <c r="A110" s="33"/>
      <c r="B110" s="33"/>
      <c r="C110" s="39"/>
      <c r="D110" s="39"/>
      <c r="E110" s="49"/>
      <c r="F110" s="49"/>
      <c r="G110" s="1"/>
      <c r="H110" s="14"/>
      <c r="I110" s="14"/>
    </row>
    <row r="111">
      <c r="A111" s="33"/>
      <c r="B111" s="33"/>
      <c r="C111" s="39"/>
      <c r="D111" s="39"/>
      <c r="E111" s="49"/>
      <c r="F111" s="49"/>
      <c r="G111" s="1"/>
      <c r="H111" s="14"/>
      <c r="I111" s="14"/>
    </row>
    <row r="112">
      <c r="A112" s="33"/>
      <c r="B112" s="33"/>
      <c r="C112" s="39"/>
      <c r="D112" s="39"/>
      <c r="E112" s="49"/>
      <c r="F112" s="49"/>
      <c r="G112" s="1"/>
      <c r="H112" s="14"/>
      <c r="I112" s="14"/>
    </row>
    <row r="113">
      <c r="A113" s="33"/>
      <c r="B113" s="33"/>
      <c r="C113" s="39"/>
      <c r="D113" s="39"/>
      <c r="E113" s="49"/>
      <c r="F113" s="49"/>
      <c r="G113" s="1"/>
      <c r="H113" s="14"/>
      <c r="I113" s="14"/>
    </row>
    <row r="114">
      <c r="A114" s="33"/>
      <c r="B114" s="33"/>
      <c r="C114" s="39"/>
      <c r="D114" s="39"/>
      <c r="E114" s="49"/>
      <c r="F114" s="49"/>
      <c r="G114" s="1"/>
      <c r="H114" s="14"/>
      <c r="I114" s="14"/>
    </row>
    <row r="115">
      <c r="A115" s="33"/>
      <c r="B115" s="33"/>
      <c r="C115" s="39"/>
      <c r="D115" s="39"/>
      <c r="E115" s="49"/>
      <c r="F115" s="49"/>
      <c r="G115" s="1"/>
      <c r="H115" s="14"/>
      <c r="I115" s="14"/>
    </row>
    <row r="116">
      <c r="A116" s="33"/>
      <c r="B116" s="33"/>
      <c r="C116" s="39"/>
      <c r="D116" s="39"/>
      <c r="E116" s="49"/>
      <c r="F116" s="49"/>
      <c r="G116" s="1"/>
      <c r="H116" s="14"/>
      <c r="I116" s="14"/>
    </row>
    <row r="117">
      <c r="A117" s="33"/>
      <c r="B117" s="33"/>
      <c r="C117" s="39"/>
      <c r="D117" s="39"/>
      <c r="E117" s="49"/>
      <c r="F117" s="49"/>
      <c r="G117" s="1"/>
      <c r="H117" s="14"/>
      <c r="I117" s="14"/>
    </row>
    <row r="118">
      <c r="A118" s="33"/>
      <c r="B118" s="33"/>
      <c r="C118" s="39"/>
      <c r="D118" s="39"/>
      <c r="E118" s="49"/>
      <c r="F118" s="49"/>
      <c r="G118" s="1"/>
      <c r="H118" s="14"/>
      <c r="I118" s="14"/>
    </row>
    <row r="119">
      <c r="A119" s="33"/>
      <c r="B119" s="33"/>
      <c r="C119" s="39"/>
      <c r="D119" s="39"/>
      <c r="E119" s="49"/>
      <c r="F119" s="49"/>
      <c r="G119" s="1"/>
      <c r="H119" s="14"/>
      <c r="I119" s="14"/>
    </row>
    <row r="120">
      <c r="A120" s="33"/>
      <c r="B120" s="33"/>
      <c r="C120" s="39"/>
      <c r="D120" s="39"/>
      <c r="E120" s="49"/>
      <c r="F120" s="49"/>
      <c r="G120" s="1"/>
      <c r="H120" s="14"/>
      <c r="I120" s="14"/>
    </row>
    <row r="121">
      <c r="A121" s="33"/>
      <c r="B121" s="33"/>
      <c r="C121" s="39"/>
      <c r="D121" s="39"/>
      <c r="E121" s="49"/>
      <c r="F121" s="49"/>
      <c r="G121" s="1"/>
      <c r="H121" s="14"/>
      <c r="I121" s="14"/>
    </row>
    <row r="122">
      <c r="A122" s="33"/>
      <c r="B122" s="33"/>
      <c r="C122" s="39"/>
      <c r="D122" s="39"/>
      <c r="E122" s="49"/>
      <c r="F122" s="49"/>
      <c r="G122" s="1"/>
      <c r="H122" s="14"/>
      <c r="I122" s="14"/>
    </row>
    <row r="123">
      <c r="A123" s="33"/>
      <c r="B123" s="33"/>
      <c r="C123" s="39"/>
      <c r="D123" s="39"/>
      <c r="E123" s="49"/>
      <c r="F123" s="49"/>
      <c r="G123" s="1"/>
      <c r="H123" s="14"/>
      <c r="I123" s="14"/>
    </row>
    <row r="124">
      <c r="A124" s="33"/>
      <c r="B124" s="33"/>
      <c r="C124" s="39"/>
      <c r="D124" s="39"/>
      <c r="E124" s="49"/>
      <c r="F124" s="49"/>
      <c r="G124" s="1"/>
      <c r="H124" s="14"/>
      <c r="I124" s="14"/>
    </row>
    <row r="125">
      <c r="A125" s="33"/>
      <c r="B125" s="33"/>
      <c r="C125" s="39"/>
      <c r="D125" s="39"/>
      <c r="E125" s="49"/>
      <c r="F125" s="49"/>
      <c r="G125" s="1"/>
      <c r="H125" s="14"/>
      <c r="I125" s="14"/>
    </row>
    <row r="126">
      <c r="A126" s="33"/>
      <c r="B126" s="33"/>
      <c r="C126" s="39"/>
      <c r="D126" s="39"/>
      <c r="E126" s="49"/>
      <c r="F126" s="49"/>
      <c r="G126" s="1"/>
      <c r="H126" s="14"/>
      <c r="I126" s="14"/>
    </row>
    <row r="127">
      <c r="A127" s="33"/>
      <c r="B127" s="33"/>
      <c r="C127" s="39"/>
      <c r="D127" s="39"/>
      <c r="E127" s="49"/>
      <c r="F127" s="49"/>
      <c r="G127" s="1"/>
      <c r="H127" s="14"/>
      <c r="I127" s="14"/>
    </row>
    <row r="128">
      <c r="A128" s="33"/>
      <c r="B128" s="33"/>
      <c r="C128" s="39"/>
      <c r="D128" s="39"/>
      <c r="E128" s="49"/>
      <c r="F128" s="49"/>
      <c r="G128" s="1"/>
      <c r="H128" s="14"/>
      <c r="I128" s="14"/>
    </row>
    <row r="129">
      <c r="A129" s="33"/>
      <c r="B129" s="33"/>
      <c r="C129" s="39"/>
      <c r="D129" s="39"/>
      <c r="E129" s="49"/>
      <c r="F129" s="49"/>
      <c r="G129" s="1"/>
      <c r="H129" s="14"/>
      <c r="I129" s="14"/>
    </row>
    <row r="130">
      <c r="A130" s="33"/>
      <c r="B130" s="33"/>
      <c r="C130" s="39"/>
      <c r="D130" s="39"/>
      <c r="E130" s="49"/>
      <c r="F130" s="49"/>
      <c r="G130" s="1"/>
      <c r="H130" s="14"/>
      <c r="I130" s="14"/>
    </row>
    <row r="131">
      <c r="A131" s="33"/>
      <c r="B131" s="33"/>
      <c r="C131" s="39"/>
      <c r="D131" s="39"/>
      <c r="E131" s="49"/>
      <c r="F131" s="49"/>
      <c r="G131" s="1"/>
      <c r="H131" s="14"/>
      <c r="I131" s="14"/>
    </row>
    <row r="132">
      <c r="A132" s="33"/>
      <c r="B132" s="33"/>
      <c r="C132" s="39"/>
      <c r="D132" s="39"/>
      <c r="E132" s="49"/>
      <c r="F132" s="49"/>
      <c r="G132" s="1"/>
      <c r="H132" s="14"/>
      <c r="I132" s="14"/>
    </row>
    <row r="133">
      <c r="A133" s="33"/>
      <c r="B133" s="33"/>
      <c r="C133" s="39"/>
      <c r="D133" s="39"/>
      <c r="E133" s="49"/>
      <c r="F133" s="49"/>
      <c r="G133" s="1"/>
      <c r="H133" s="14"/>
      <c r="I133" s="14"/>
    </row>
    <row r="134">
      <c r="A134" s="33"/>
      <c r="B134" s="33"/>
      <c r="C134" s="39"/>
      <c r="D134" s="39"/>
      <c r="E134" s="49"/>
      <c r="F134" s="49"/>
      <c r="G134" s="1"/>
      <c r="H134" s="14"/>
      <c r="I134" s="14"/>
    </row>
    <row r="135">
      <c r="A135" s="33"/>
      <c r="B135" s="33"/>
      <c r="C135" s="39"/>
      <c r="D135" s="39"/>
      <c r="E135" s="49"/>
      <c r="F135" s="49"/>
      <c r="G135" s="1"/>
      <c r="H135" s="14"/>
      <c r="I135" s="14"/>
    </row>
    <row r="136">
      <c r="A136" s="33"/>
      <c r="B136" s="33"/>
      <c r="C136" s="39"/>
      <c r="D136" s="39"/>
      <c r="E136" s="49"/>
      <c r="F136" s="49"/>
      <c r="G136" s="1"/>
      <c r="H136" s="14"/>
      <c r="I136" s="14"/>
    </row>
    <row r="137">
      <c r="A137" s="33"/>
      <c r="B137" s="33"/>
      <c r="C137" s="39"/>
      <c r="D137" s="39"/>
      <c r="E137" s="49"/>
      <c r="F137" s="49"/>
      <c r="G137" s="1"/>
      <c r="H137" s="14"/>
      <c r="I137" s="14"/>
    </row>
    <row r="138">
      <c r="A138" s="33"/>
      <c r="B138" s="33"/>
      <c r="C138" s="39"/>
      <c r="D138" s="39"/>
      <c r="E138" s="49"/>
      <c r="F138" s="49"/>
      <c r="G138" s="1"/>
      <c r="H138" s="14"/>
      <c r="I138" s="14"/>
    </row>
    <row r="139">
      <c r="A139" s="33"/>
      <c r="B139" s="33"/>
      <c r="C139" s="39"/>
      <c r="D139" s="39"/>
      <c r="E139" s="49"/>
      <c r="F139" s="49"/>
      <c r="G139" s="1"/>
      <c r="H139" s="14"/>
      <c r="I139" s="14"/>
    </row>
    <row r="140">
      <c r="A140" s="33"/>
      <c r="B140" s="33"/>
      <c r="C140" s="39"/>
      <c r="D140" s="39"/>
      <c r="E140" s="49"/>
      <c r="F140" s="49"/>
      <c r="G140" s="1"/>
      <c r="H140" s="14"/>
      <c r="I140" s="14"/>
    </row>
    <row r="141">
      <c r="A141" s="33"/>
      <c r="B141" s="33"/>
      <c r="C141" s="39"/>
      <c r="D141" s="39"/>
      <c r="E141" s="49"/>
      <c r="F141" s="49"/>
      <c r="G141" s="1"/>
      <c r="H141" s="14"/>
      <c r="I141" s="14"/>
    </row>
    <row r="142">
      <c r="A142" s="33"/>
      <c r="B142" s="33"/>
      <c r="C142" s="39"/>
      <c r="D142" s="39"/>
      <c r="E142" s="49"/>
      <c r="F142" s="49"/>
      <c r="G142" s="1"/>
      <c r="H142" s="14"/>
      <c r="I142" s="14"/>
    </row>
    <row r="143">
      <c r="A143" s="33"/>
      <c r="B143" s="33"/>
      <c r="C143" s="39"/>
      <c r="D143" s="39"/>
      <c r="E143" s="49"/>
      <c r="F143" s="49"/>
      <c r="G143" s="1"/>
      <c r="H143" s="14"/>
      <c r="I143" s="14"/>
    </row>
    <row r="144">
      <c r="A144" s="33"/>
      <c r="B144" s="33"/>
      <c r="C144" s="39"/>
      <c r="D144" s="39"/>
      <c r="E144" s="49"/>
      <c r="F144" s="49"/>
      <c r="G144" s="1"/>
      <c r="H144" s="14"/>
      <c r="I144" s="14"/>
    </row>
    <row r="145">
      <c r="A145" s="33"/>
      <c r="B145" s="33"/>
      <c r="C145" s="39"/>
      <c r="D145" s="39"/>
      <c r="E145" s="49"/>
      <c r="F145" s="49"/>
      <c r="G145" s="1"/>
      <c r="H145" s="14"/>
      <c r="I145" s="14"/>
    </row>
    <row r="146">
      <c r="A146" s="33"/>
      <c r="B146" s="33"/>
      <c r="C146" s="39"/>
      <c r="D146" s="39"/>
      <c r="E146" s="49"/>
      <c r="F146" s="49"/>
      <c r="G146" s="1"/>
      <c r="H146" s="14"/>
      <c r="I146" s="14"/>
    </row>
    <row r="147">
      <c r="A147" s="33"/>
      <c r="B147" s="33"/>
      <c r="C147" s="39"/>
      <c r="D147" s="39"/>
      <c r="E147" s="49"/>
      <c r="F147" s="49"/>
      <c r="G147" s="1"/>
      <c r="H147" s="14"/>
      <c r="I147" s="14"/>
    </row>
    <row r="148">
      <c r="A148" s="33"/>
      <c r="B148" s="33"/>
      <c r="C148" s="39"/>
      <c r="D148" s="39"/>
      <c r="E148" s="49"/>
      <c r="F148" s="49"/>
      <c r="G148" s="1"/>
      <c r="H148" s="14"/>
      <c r="I148" s="14"/>
    </row>
    <row r="149">
      <c r="A149" s="33"/>
      <c r="B149" s="33"/>
      <c r="C149" s="39"/>
      <c r="D149" s="39"/>
      <c r="E149" s="49"/>
      <c r="F149" s="49"/>
      <c r="G149" s="1"/>
      <c r="H149" s="14"/>
      <c r="I149" s="14"/>
    </row>
    <row r="150">
      <c r="A150" s="33"/>
      <c r="B150" s="33"/>
      <c r="C150" s="39"/>
      <c r="D150" s="39"/>
      <c r="E150" s="49"/>
      <c r="F150" s="49"/>
      <c r="G150" s="1"/>
      <c r="H150" s="14"/>
      <c r="I150" s="14"/>
    </row>
    <row r="151">
      <c r="A151" s="33"/>
      <c r="B151" s="33"/>
      <c r="C151" s="39"/>
      <c r="D151" s="39"/>
      <c r="E151" s="49"/>
      <c r="F151" s="49"/>
      <c r="G151" s="1"/>
      <c r="H151" s="14"/>
      <c r="I151" s="14"/>
    </row>
    <row r="152">
      <c r="A152" s="33"/>
      <c r="B152" s="33"/>
      <c r="C152" s="39"/>
      <c r="D152" s="39"/>
      <c r="E152" s="49"/>
      <c r="F152" s="49"/>
      <c r="G152" s="1"/>
      <c r="H152" s="14"/>
      <c r="I152" s="14"/>
    </row>
    <row r="153">
      <c r="A153" s="33"/>
      <c r="B153" s="33"/>
      <c r="C153" s="39"/>
      <c r="D153" s="39"/>
      <c r="E153" s="49"/>
      <c r="F153" s="49"/>
      <c r="G153" s="1"/>
      <c r="H153" s="14"/>
      <c r="I153" s="14"/>
    </row>
    <row r="154">
      <c r="A154" s="33"/>
      <c r="B154" s="33"/>
      <c r="C154" s="39"/>
      <c r="D154" s="39"/>
      <c r="E154" s="49"/>
      <c r="F154" s="49"/>
      <c r="G154" s="1"/>
      <c r="H154" s="14"/>
      <c r="I154" s="14"/>
    </row>
    <row r="155">
      <c r="A155" s="33"/>
      <c r="B155" s="33"/>
      <c r="C155" s="39"/>
      <c r="D155" s="39"/>
      <c r="E155" s="49"/>
      <c r="F155" s="49"/>
      <c r="G155" s="1"/>
      <c r="H155" s="14"/>
      <c r="I155" s="14"/>
    </row>
    <row r="156">
      <c r="A156" s="33"/>
      <c r="B156" s="33"/>
      <c r="C156" s="39"/>
      <c r="D156" s="39"/>
      <c r="E156" s="49"/>
      <c r="F156" s="49"/>
      <c r="G156" s="1"/>
      <c r="H156" s="14"/>
      <c r="I156" s="14"/>
    </row>
    <row r="157">
      <c r="A157" s="33"/>
      <c r="B157" s="33"/>
      <c r="C157" s="39"/>
      <c r="D157" s="39"/>
      <c r="E157" s="49"/>
      <c r="F157" s="49"/>
      <c r="G157" s="1"/>
      <c r="H157" s="14"/>
      <c r="I157" s="14"/>
    </row>
    <row r="158">
      <c r="A158" s="33"/>
      <c r="B158" s="33"/>
      <c r="C158" s="39"/>
      <c r="D158" s="39"/>
      <c r="E158" s="49"/>
      <c r="F158" s="49"/>
      <c r="G158" s="1"/>
      <c r="H158" s="14"/>
      <c r="I158" s="14"/>
    </row>
    <row r="159">
      <c r="A159" s="33"/>
      <c r="B159" s="33"/>
      <c r="C159" s="39"/>
      <c r="D159" s="39"/>
      <c r="E159" s="49"/>
      <c r="F159" s="49"/>
      <c r="G159" s="1"/>
      <c r="H159" s="14"/>
      <c r="I159" s="14"/>
    </row>
    <row r="160">
      <c r="A160" s="33"/>
      <c r="B160" s="33"/>
      <c r="C160" s="39"/>
      <c r="D160" s="39"/>
      <c r="E160" s="49"/>
      <c r="F160" s="49"/>
      <c r="G160" s="1"/>
      <c r="H160" s="14"/>
      <c r="I160" s="14"/>
    </row>
    <row r="161">
      <c r="A161" s="33"/>
      <c r="B161" s="33"/>
      <c r="C161" s="39"/>
      <c r="D161" s="39"/>
      <c r="E161" s="49"/>
      <c r="F161" s="49"/>
      <c r="G161" s="1"/>
      <c r="H161" s="14"/>
      <c r="I161" s="14"/>
    </row>
    <row r="162">
      <c r="A162" s="33"/>
      <c r="B162" s="33"/>
      <c r="C162" s="39"/>
      <c r="D162" s="39"/>
      <c r="E162" s="49"/>
      <c r="F162" s="49"/>
      <c r="G162" s="1"/>
      <c r="H162" s="14"/>
      <c r="I162" s="14"/>
    </row>
    <row r="163">
      <c r="A163" s="33"/>
      <c r="B163" s="33"/>
      <c r="C163" s="39"/>
      <c r="D163" s="39"/>
      <c r="E163" s="49"/>
      <c r="F163" s="49"/>
      <c r="G163" s="1"/>
      <c r="H163" s="14"/>
      <c r="I163" s="14"/>
    </row>
    <row r="164">
      <c r="A164" s="33"/>
      <c r="B164" s="33"/>
      <c r="C164" s="39"/>
      <c r="D164" s="39"/>
      <c r="E164" s="49"/>
      <c r="F164" s="49"/>
      <c r="G164" s="1"/>
      <c r="H164" s="14"/>
      <c r="I164" s="14"/>
    </row>
    <row r="165">
      <c r="A165" s="33"/>
      <c r="B165" s="33"/>
      <c r="C165" s="39"/>
      <c r="D165" s="39"/>
      <c r="E165" s="49"/>
      <c r="F165" s="49"/>
      <c r="G165" s="1"/>
      <c r="H165" s="14"/>
      <c r="I165" s="14"/>
    </row>
    <row r="166">
      <c r="A166" s="33"/>
      <c r="B166" s="33"/>
      <c r="C166" s="39"/>
      <c r="D166" s="39"/>
      <c r="E166" s="49"/>
      <c r="F166" s="49"/>
      <c r="G166" s="1"/>
      <c r="H166" s="14"/>
      <c r="I166" s="14"/>
    </row>
    <row r="167">
      <c r="A167" s="33"/>
      <c r="B167" s="33"/>
      <c r="C167" s="39"/>
      <c r="D167" s="39"/>
      <c r="E167" s="49"/>
      <c r="F167" s="49"/>
      <c r="G167" s="1"/>
      <c r="H167" s="14"/>
      <c r="I167" s="14"/>
    </row>
    <row r="168">
      <c r="A168" s="33"/>
      <c r="B168" s="33"/>
      <c r="C168" s="39"/>
      <c r="D168" s="39"/>
      <c r="E168" s="49"/>
      <c r="F168" s="49"/>
      <c r="G168" s="1"/>
      <c r="H168" s="14"/>
      <c r="I168" s="14"/>
    </row>
    <row r="169">
      <c r="A169" s="33"/>
      <c r="B169" s="33"/>
      <c r="C169" s="39"/>
      <c r="D169" s="39"/>
      <c r="E169" s="49"/>
      <c r="F169" s="49"/>
      <c r="G169" s="1"/>
      <c r="H169" s="14"/>
      <c r="I169" s="14"/>
    </row>
    <row r="170">
      <c r="A170" s="33"/>
      <c r="B170" s="33"/>
      <c r="C170" s="39"/>
      <c r="D170" s="39"/>
      <c r="E170" s="49"/>
      <c r="F170" s="49"/>
      <c r="G170" s="1"/>
      <c r="H170" s="14"/>
      <c r="I170" s="14"/>
    </row>
    <row r="171">
      <c r="A171" s="33"/>
      <c r="B171" s="33"/>
      <c r="C171" s="39"/>
      <c r="D171" s="39"/>
      <c r="E171" s="49"/>
      <c r="F171" s="49"/>
      <c r="G171" s="1"/>
      <c r="H171" s="14"/>
      <c r="I171" s="14"/>
    </row>
    <row r="172">
      <c r="A172" s="33"/>
      <c r="B172" s="33"/>
      <c r="C172" s="39"/>
      <c r="D172" s="39"/>
      <c r="E172" s="49"/>
      <c r="F172" s="49"/>
      <c r="G172" s="1"/>
      <c r="H172" s="14"/>
      <c r="I172" s="14"/>
    </row>
    <row r="173">
      <c r="A173" s="33"/>
      <c r="B173" s="33"/>
      <c r="C173" s="39"/>
      <c r="D173" s="39"/>
      <c r="E173" s="49"/>
      <c r="F173" s="49"/>
      <c r="G173" s="1"/>
      <c r="H173" s="14"/>
      <c r="I173" s="14"/>
    </row>
    <row r="174">
      <c r="A174" s="33"/>
      <c r="B174" s="33"/>
      <c r="C174" s="39"/>
      <c r="D174" s="39"/>
      <c r="E174" s="49"/>
      <c r="F174" s="49"/>
      <c r="G174" s="1"/>
      <c r="H174" s="14"/>
      <c r="I174" s="14"/>
    </row>
    <row r="175">
      <c r="A175" s="33"/>
      <c r="B175" s="33"/>
      <c r="C175" s="39"/>
      <c r="D175" s="39"/>
      <c r="E175" s="49"/>
      <c r="F175" s="49"/>
      <c r="G175" s="1"/>
      <c r="H175" s="14"/>
      <c r="I175" s="14"/>
    </row>
    <row r="176">
      <c r="A176" s="33"/>
      <c r="B176" s="33"/>
      <c r="C176" s="39"/>
      <c r="D176" s="39"/>
      <c r="E176" s="49"/>
      <c r="F176" s="49"/>
      <c r="G176" s="1"/>
      <c r="H176" s="14"/>
      <c r="I176" s="14"/>
    </row>
    <row r="177">
      <c r="A177" s="33"/>
      <c r="B177" s="33"/>
      <c r="C177" s="39"/>
      <c r="D177" s="39"/>
      <c r="E177" s="49"/>
      <c r="F177" s="49"/>
      <c r="G177" s="1"/>
      <c r="H177" s="14"/>
      <c r="I177" s="14"/>
    </row>
    <row r="178">
      <c r="A178" s="33"/>
      <c r="B178" s="33"/>
      <c r="C178" s="39"/>
      <c r="D178" s="39"/>
      <c r="E178" s="49"/>
      <c r="F178" s="49"/>
      <c r="G178" s="1"/>
      <c r="H178" s="14"/>
      <c r="I178" s="14"/>
    </row>
    <row r="179">
      <c r="A179" s="33"/>
      <c r="B179" s="33"/>
      <c r="C179" s="39"/>
      <c r="D179" s="39"/>
      <c r="E179" s="49"/>
      <c r="F179" s="49"/>
      <c r="G179" s="1"/>
      <c r="H179" s="14"/>
      <c r="I179" s="14"/>
    </row>
    <row r="180">
      <c r="A180" s="33"/>
      <c r="B180" s="33"/>
      <c r="C180" s="39"/>
      <c r="D180" s="39"/>
      <c r="E180" s="49"/>
      <c r="F180" s="49"/>
      <c r="G180" s="1"/>
      <c r="H180" s="14"/>
      <c r="I180" s="14"/>
    </row>
    <row r="181">
      <c r="A181" s="33"/>
      <c r="B181" s="33"/>
      <c r="C181" s="39"/>
      <c r="D181" s="39"/>
      <c r="E181" s="49"/>
      <c r="F181" s="49"/>
      <c r="G181" s="1"/>
      <c r="H181" s="14"/>
      <c r="I181" s="14"/>
    </row>
    <row r="182">
      <c r="A182" s="33"/>
      <c r="B182" s="33"/>
      <c r="C182" s="39"/>
      <c r="D182" s="39"/>
      <c r="E182" s="49"/>
      <c r="F182" s="49"/>
      <c r="G182" s="1"/>
      <c r="H182" s="14"/>
      <c r="I182" s="14"/>
    </row>
    <row r="183">
      <c r="A183" s="33"/>
      <c r="B183" s="33"/>
      <c r="C183" s="39"/>
      <c r="D183" s="39"/>
      <c r="E183" s="49"/>
      <c r="F183" s="49"/>
      <c r="G183" s="1"/>
      <c r="H183" s="14"/>
      <c r="I183" s="14"/>
    </row>
    <row r="184">
      <c r="A184" s="33"/>
      <c r="B184" s="33"/>
      <c r="C184" s="39"/>
      <c r="D184" s="39"/>
      <c r="E184" s="49"/>
      <c r="F184" s="49"/>
      <c r="G184" s="1"/>
      <c r="H184" s="14"/>
      <c r="I184" s="14"/>
    </row>
    <row r="185">
      <c r="A185" s="33"/>
      <c r="B185" s="33"/>
      <c r="C185" s="39"/>
      <c r="D185" s="39"/>
      <c r="E185" s="49"/>
      <c r="F185" s="49"/>
      <c r="G185" s="1"/>
      <c r="H185" s="14"/>
      <c r="I185" s="14"/>
    </row>
    <row r="186">
      <c r="A186" s="33"/>
      <c r="B186" s="33"/>
      <c r="C186" s="39"/>
      <c r="D186" s="39"/>
      <c r="E186" s="49"/>
      <c r="F186" s="49"/>
      <c r="G186" s="1"/>
      <c r="H186" s="14"/>
      <c r="I186" s="14"/>
    </row>
    <row r="187">
      <c r="A187" s="33"/>
      <c r="B187" s="33"/>
      <c r="C187" s="39"/>
      <c r="D187" s="39"/>
      <c r="E187" s="49"/>
      <c r="F187" s="49"/>
      <c r="G187" s="1"/>
      <c r="H187" s="14"/>
      <c r="I187" s="14"/>
    </row>
    <row r="188">
      <c r="A188" s="33"/>
      <c r="B188" s="33"/>
      <c r="C188" s="39"/>
      <c r="D188" s="39"/>
      <c r="E188" s="49"/>
      <c r="F188" s="49"/>
      <c r="G188" s="1"/>
      <c r="H188" s="14"/>
      <c r="I188" s="14"/>
    </row>
    <row r="189">
      <c r="A189" s="33"/>
      <c r="B189" s="33"/>
      <c r="C189" s="39"/>
      <c r="D189" s="39"/>
      <c r="E189" s="49"/>
      <c r="F189" s="49"/>
      <c r="G189" s="1"/>
      <c r="H189" s="14"/>
      <c r="I189" s="14"/>
    </row>
    <row r="190">
      <c r="A190" s="33"/>
      <c r="B190" s="33"/>
      <c r="C190" s="39"/>
      <c r="D190" s="39"/>
      <c r="E190" s="49"/>
      <c r="F190" s="49"/>
      <c r="G190" s="1"/>
      <c r="H190" s="14"/>
      <c r="I190" s="14"/>
    </row>
    <row r="191">
      <c r="A191" s="33"/>
      <c r="B191" s="33"/>
      <c r="C191" s="39"/>
      <c r="D191" s="39"/>
      <c r="E191" s="49"/>
      <c r="F191" s="49"/>
      <c r="G191" s="1"/>
      <c r="H191" s="14"/>
      <c r="I191" s="14"/>
    </row>
    <row r="192">
      <c r="A192" s="33"/>
      <c r="B192" s="33"/>
      <c r="C192" s="39"/>
      <c r="D192" s="39"/>
      <c r="E192" s="49"/>
      <c r="F192" s="49"/>
      <c r="G192" s="1"/>
      <c r="H192" s="14"/>
      <c r="I192" s="14"/>
    </row>
    <row r="193">
      <c r="A193" s="33"/>
      <c r="B193" s="33"/>
      <c r="C193" s="39"/>
      <c r="D193" s="39"/>
      <c r="E193" s="49"/>
      <c r="F193" s="49"/>
      <c r="G193" s="1"/>
      <c r="H193" s="14"/>
      <c r="I193" s="14"/>
    </row>
    <row r="194">
      <c r="A194" s="33"/>
      <c r="B194" s="33"/>
      <c r="C194" s="39"/>
      <c r="D194" s="39"/>
      <c r="E194" s="49"/>
      <c r="F194" s="49"/>
      <c r="G194" s="1"/>
      <c r="H194" s="14"/>
      <c r="I194" s="14"/>
    </row>
    <row r="195">
      <c r="A195" s="33"/>
      <c r="B195" s="33"/>
      <c r="C195" s="39"/>
      <c r="D195" s="39"/>
      <c r="E195" s="49"/>
      <c r="F195" s="49"/>
      <c r="G195" s="1"/>
      <c r="H195" s="14"/>
      <c r="I195" s="14"/>
    </row>
    <row r="196">
      <c r="A196" s="33"/>
      <c r="B196" s="33"/>
      <c r="C196" s="39"/>
      <c r="D196" s="39"/>
      <c r="E196" s="49"/>
      <c r="F196" s="49"/>
      <c r="G196" s="1"/>
      <c r="H196" s="14"/>
      <c r="I196" s="14"/>
    </row>
    <row r="197">
      <c r="A197" s="33"/>
      <c r="B197" s="33"/>
      <c r="C197" s="39"/>
      <c r="D197" s="39"/>
      <c r="E197" s="49"/>
      <c r="F197" s="49"/>
      <c r="G197" s="1"/>
      <c r="H197" s="14"/>
      <c r="I197" s="14"/>
    </row>
    <row r="198">
      <c r="A198" s="33"/>
      <c r="B198" s="33"/>
      <c r="C198" s="39"/>
      <c r="D198" s="39"/>
      <c r="E198" s="49"/>
      <c r="F198" s="49"/>
      <c r="G198" s="1"/>
      <c r="H198" s="14"/>
      <c r="I198" s="14"/>
    </row>
    <row r="199">
      <c r="A199" s="33"/>
      <c r="B199" s="33"/>
      <c r="C199" s="39"/>
      <c r="D199" s="39"/>
      <c r="E199" s="49"/>
      <c r="F199" s="49"/>
      <c r="G199" s="1"/>
      <c r="H199" s="14"/>
      <c r="I199" s="14"/>
    </row>
    <row r="200">
      <c r="A200" s="33"/>
      <c r="B200" s="33"/>
      <c r="C200" s="39"/>
      <c r="D200" s="39"/>
      <c r="E200" s="49"/>
      <c r="F200" s="49"/>
      <c r="G200" s="1"/>
      <c r="H200" s="14"/>
      <c r="I200" s="14"/>
    </row>
    <row r="201">
      <c r="A201" s="33"/>
      <c r="B201" s="33"/>
      <c r="C201" s="39"/>
      <c r="D201" s="39"/>
      <c r="E201" s="49"/>
      <c r="F201" s="49"/>
      <c r="G201" s="1"/>
      <c r="H201" s="14"/>
      <c r="I201" s="14"/>
    </row>
    <row r="202">
      <c r="A202" s="33"/>
      <c r="B202" s="33"/>
      <c r="C202" s="39"/>
      <c r="D202" s="39"/>
      <c r="E202" s="49"/>
      <c r="F202" s="49"/>
      <c r="G202" s="1"/>
      <c r="H202" s="14"/>
      <c r="I202" s="14"/>
    </row>
    <row r="203">
      <c r="A203" s="33"/>
      <c r="B203" s="33"/>
      <c r="C203" s="39"/>
      <c r="D203" s="39"/>
      <c r="E203" s="49"/>
      <c r="F203" s="49"/>
      <c r="G203" s="1"/>
      <c r="H203" s="14"/>
      <c r="I203" s="14"/>
    </row>
    <row r="204">
      <c r="A204" s="33"/>
      <c r="B204" s="33"/>
      <c r="C204" s="39"/>
      <c r="D204" s="39"/>
      <c r="E204" s="49"/>
      <c r="F204" s="49"/>
      <c r="G204" s="1"/>
      <c r="H204" s="14"/>
      <c r="I204" s="14"/>
    </row>
    <row r="205">
      <c r="A205" s="33"/>
      <c r="B205" s="33"/>
      <c r="C205" s="39"/>
      <c r="D205" s="39"/>
      <c r="E205" s="49"/>
      <c r="F205" s="49"/>
      <c r="G205" s="1"/>
      <c r="H205" s="14"/>
      <c r="I205" s="14"/>
    </row>
    <row r="206">
      <c r="A206" s="33"/>
      <c r="B206" s="33"/>
      <c r="C206" s="39"/>
      <c r="D206" s="39"/>
      <c r="E206" s="49"/>
      <c r="F206" s="49"/>
      <c r="G206" s="1"/>
      <c r="H206" s="14"/>
      <c r="I206" s="14"/>
    </row>
    <row r="207">
      <c r="A207" s="33"/>
      <c r="B207" s="33"/>
      <c r="C207" s="39"/>
      <c r="D207" s="39"/>
      <c r="E207" s="49"/>
      <c r="F207" s="49"/>
      <c r="G207" s="1"/>
      <c r="H207" s="14"/>
      <c r="I207" s="14"/>
    </row>
    <row r="208">
      <c r="A208" s="33"/>
      <c r="B208" s="33"/>
      <c r="C208" s="39"/>
      <c r="D208" s="39"/>
      <c r="E208" s="49"/>
      <c r="F208" s="49"/>
      <c r="G208" s="1"/>
      <c r="H208" s="14"/>
      <c r="I208" s="14"/>
    </row>
    <row r="209">
      <c r="A209" s="33"/>
      <c r="B209" s="33"/>
      <c r="C209" s="39"/>
      <c r="D209" s="39"/>
      <c r="E209" s="49"/>
      <c r="F209" s="49"/>
      <c r="G209" s="1"/>
      <c r="H209" s="14"/>
      <c r="I209" s="14"/>
    </row>
    <row r="210">
      <c r="A210" s="33"/>
      <c r="B210" s="33"/>
      <c r="C210" s="39"/>
      <c r="D210" s="39"/>
      <c r="E210" s="49"/>
      <c r="F210" s="49"/>
      <c r="G210" s="1"/>
      <c r="H210" s="14"/>
      <c r="I210" s="14"/>
    </row>
    <row r="211">
      <c r="A211" s="33"/>
      <c r="B211" s="33"/>
      <c r="C211" s="39"/>
      <c r="D211" s="39"/>
      <c r="E211" s="49"/>
      <c r="F211" s="49"/>
      <c r="G211" s="1"/>
      <c r="H211" s="14"/>
      <c r="I211" s="14"/>
    </row>
    <row r="212">
      <c r="A212" s="33"/>
      <c r="B212" s="33"/>
      <c r="C212" s="39"/>
      <c r="D212" s="39"/>
      <c r="E212" s="49"/>
      <c r="F212" s="49"/>
      <c r="G212" s="1"/>
      <c r="H212" s="14"/>
      <c r="I212" s="14"/>
    </row>
    <row r="213">
      <c r="A213" s="33"/>
      <c r="B213" s="33"/>
      <c r="C213" s="39"/>
      <c r="D213" s="39"/>
      <c r="E213" s="49"/>
      <c r="F213" s="49"/>
      <c r="G213" s="1"/>
      <c r="H213" s="14"/>
      <c r="I213" s="14"/>
    </row>
    <row r="214">
      <c r="A214" s="33"/>
      <c r="B214" s="33"/>
      <c r="C214" s="39"/>
      <c r="D214" s="39"/>
      <c r="E214" s="49"/>
      <c r="F214" s="49"/>
      <c r="G214" s="1"/>
      <c r="H214" s="14"/>
      <c r="I214" s="14"/>
    </row>
    <row r="215">
      <c r="A215" s="33"/>
      <c r="B215" s="33"/>
      <c r="C215" s="39"/>
      <c r="D215" s="39"/>
      <c r="E215" s="49"/>
      <c r="F215" s="49"/>
      <c r="G215" s="1"/>
      <c r="H215" s="14"/>
      <c r="I215" s="14"/>
    </row>
    <row r="216">
      <c r="A216" s="33"/>
      <c r="B216" s="33"/>
      <c r="C216" s="39"/>
      <c r="D216" s="39"/>
      <c r="E216" s="49"/>
      <c r="F216" s="49"/>
      <c r="G216" s="1"/>
      <c r="H216" s="14"/>
      <c r="I216" s="14"/>
    </row>
    <row r="217">
      <c r="A217" s="33"/>
      <c r="B217" s="33"/>
      <c r="C217" s="39"/>
      <c r="D217" s="39"/>
      <c r="E217" s="49"/>
      <c r="F217" s="49"/>
      <c r="G217" s="1"/>
      <c r="H217" s="14"/>
      <c r="I217" s="14"/>
    </row>
    <row r="218">
      <c r="A218" s="33"/>
      <c r="B218" s="33"/>
      <c r="C218" s="39"/>
      <c r="D218" s="39"/>
      <c r="E218" s="49"/>
      <c r="F218" s="49"/>
      <c r="G218" s="1"/>
      <c r="H218" s="14"/>
      <c r="I218" s="14"/>
    </row>
    <row r="219">
      <c r="A219" s="33"/>
      <c r="B219" s="33"/>
      <c r="C219" s="39"/>
      <c r="D219" s="39"/>
      <c r="E219" s="49"/>
      <c r="F219" s="49"/>
      <c r="G219" s="1"/>
      <c r="H219" s="14"/>
      <c r="I219" s="14"/>
    </row>
    <row r="220">
      <c r="A220" s="33"/>
      <c r="B220" s="33"/>
      <c r="C220" s="39"/>
      <c r="D220" s="39"/>
      <c r="E220" s="49"/>
      <c r="F220" s="49"/>
      <c r="G220" s="1"/>
      <c r="H220" s="14"/>
      <c r="I220" s="14"/>
    </row>
    <row r="221">
      <c r="A221" s="33"/>
      <c r="B221" s="33"/>
      <c r="C221" s="39"/>
      <c r="D221" s="39"/>
      <c r="E221" s="49"/>
      <c r="F221" s="49"/>
      <c r="G221" s="1"/>
      <c r="H221" s="14"/>
      <c r="I221" s="14"/>
    </row>
    <row r="222">
      <c r="A222" s="33"/>
      <c r="B222" s="33"/>
      <c r="C222" s="39"/>
      <c r="D222" s="39"/>
      <c r="E222" s="49"/>
      <c r="F222" s="49"/>
      <c r="G222" s="1"/>
      <c r="H222" s="14"/>
      <c r="I222" s="14"/>
    </row>
    <row r="223">
      <c r="A223" s="33"/>
      <c r="B223" s="33"/>
      <c r="C223" s="39"/>
      <c r="D223" s="39"/>
      <c r="E223" s="49"/>
      <c r="F223" s="49"/>
      <c r="G223" s="1"/>
      <c r="H223" s="14"/>
      <c r="I223" s="14"/>
    </row>
    <row r="224">
      <c r="A224" s="33"/>
      <c r="B224" s="33"/>
      <c r="C224" s="39"/>
      <c r="D224" s="39"/>
      <c r="E224" s="49"/>
      <c r="F224" s="49"/>
      <c r="G224" s="1"/>
      <c r="H224" s="14"/>
      <c r="I224" s="14"/>
    </row>
    <row r="225">
      <c r="A225" s="33"/>
      <c r="B225" s="33"/>
      <c r="C225" s="39"/>
      <c r="D225" s="39"/>
      <c r="E225" s="49"/>
      <c r="F225" s="49"/>
      <c r="G225" s="1"/>
      <c r="H225" s="14"/>
      <c r="I225" s="14"/>
    </row>
    <row r="226">
      <c r="A226" s="33"/>
      <c r="B226" s="33"/>
      <c r="C226" s="39"/>
      <c r="D226" s="39"/>
      <c r="E226" s="49"/>
      <c r="F226" s="49"/>
      <c r="G226" s="1"/>
      <c r="H226" s="14"/>
      <c r="I226" s="14"/>
    </row>
    <row r="227">
      <c r="A227" s="33"/>
      <c r="B227" s="33"/>
      <c r="C227" s="39"/>
      <c r="D227" s="39"/>
      <c r="E227" s="49"/>
      <c r="F227" s="49"/>
      <c r="G227" s="1"/>
      <c r="H227" s="14"/>
      <c r="I227" s="14"/>
    </row>
    <row r="228">
      <c r="A228" s="33"/>
      <c r="B228" s="33"/>
      <c r="C228" s="39"/>
      <c r="D228" s="39"/>
      <c r="E228" s="49"/>
      <c r="F228" s="49"/>
      <c r="G228" s="1"/>
      <c r="H228" s="14"/>
      <c r="I228" s="14"/>
    </row>
    <row r="229">
      <c r="A229" s="33"/>
      <c r="B229" s="33"/>
      <c r="C229" s="39"/>
      <c r="D229" s="39"/>
      <c r="E229" s="49"/>
      <c r="F229" s="49"/>
      <c r="G229" s="1"/>
      <c r="H229" s="14"/>
      <c r="I229" s="14"/>
    </row>
    <row r="230">
      <c r="A230" s="33"/>
      <c r="B230" s="33"/>
      <c r="C230" s="39"/>
      <c r="D230" s="39"/>
      <c r="E230" s="49"/>
      <c r="F230" s="49"/>
      <c r="G230" s="1"/>
      <c r="H230" s="14"/>
      <c r="I230" s="14"/>
    </row>
    <row r="231">
      <c r="A231" s="33"/>
      <c r="B231" s="33"/>
      <c r="C231" s="39"/>
      <c r="D231" s="39"/>
      <c r="E231" s="49"/>
      <c r="F231" s="49"/>
      <c r="G231" s="1"/>
      <c r="H231" s="14"/>
      <c r="I231" s="14"/>
    </row>
    <row r="232">
      <c r="A232" s="33"/>
      <c r="B232" s="33"/>
      <c r="C232" s="39"/>
      <c r="D232" s="39"/>
      <c r="E232" s="49"/>
      <c r="F232" s="49"/>
      <c r="G232" s="1"/>
      <c r="H232" s="14"/>
      <c r="I232" s="14"/>
    </row>
    <row r="233">
      <c r="A233" s="33"/>
      <c r="B233" s="33"/>
      <c r="C233" s="39"/>
      <c r="D233" s="39"/>
      <c r="E233" s="49"/>
      <c r="F233" s="49"/>
      <c r="G233" s="1"/>
      <c r="H233" s="14"/>
      <c r="I233" s="14"/>
    </row>
    <row r="234">
      <c r="A234" s="33"/>
      <c r="B234" s="33"/>
      <c r="C234" s="39"/>
      <c r="D234" s="39"/>
      <c r="E234" s="49"/>
      <c r="F234" s="49"/>
      <c r="G234" s="1"/>
      <c r="H234" s="14"/>
      <c r="I234" s="14"/>
    </row>
    <row r="235">
      <c r="A235" s="33"/>
      <c r="B235" s="33"/>
      <c r="C235" s="39"/>
      <c r="D235" s="39"/>
      <c r="E235" s="49"/>
      <c r="F235" s="49"/>
      <c r="G235" s="1"/>
      <c r="H235" s="14"/>
      <c r="I235" s="14"/>
    </row>
    <row r="236">
      <c r="A236" s="33"/>
      <c r="B236" s="33"/>
      <c r="C236" s="39"/>
      <c r="D236" s="39"/>
      <c r="E236" s="49"/>
      <c r="F236" s="49"/>
      <c r="G236" s="1"/>
      <c r="H236" s="14"/>
      <c r="I236" s="14"/>
    </row>
    <row r="237">
      <c r="A237" s="33"/>
      <c r="B237" s="33"/>
      <c r="C237" s="39"/>
      <c r="D237" s="39"/>
      <c r="E237" s="49"/>
      <c r="F237" s="49"/>
      <c r="G237" s="1"/>
      <c r="H237" s="14"/>
      <c r="I237" s="14"/>
    </row>
    <row r="238">
      <c r="A238" s="33"/>
      <c r="B238" s="33"/>
      <c r="C238" s="39"/>
      <c r="D238" s="39"/>
      <c r="E238" s="49"/>
      <c r="F238" s="49"/>
      <c r="G238" s="1"/>
      <c r="H238" s="14"/>
      <c r="I238" s="14"/>
    </row>
    <row r="239">
      <c r="A239" s="33"/>
      <c r="B239" s="33"/>
      <c r="C239" s="39"/>
      <c r="D239" s="39"/>
      <c r="E239" s="49"/>
      <c r="F239" s="49"/>
      <c r="G239" s="1"/>
      <c r="H239" s="14"/>
      <c r="I239" s="14"/>
    </row>
    <row r="240">
      <c r="A240" s="33"/>
      <c r="B240" s="33"/>
      <c r="C240" s="39"/>
      <c r="D240" s="39"/>
      <c r="E240" s="49"/>
      <c r="F240" s="49"/>
      <c r="G240" s="1"/>
      <c r="H240" s="14"/>
      <c r="I240" s="14"/>
    </row>
    <row r="241">
      <c r="A241" s="33"/>
      <c r="B241" s="33"/>
      <c r="C241" s="39"/>
      <c r="D241" s="39"/>
      <c r="E241" s="49"/>
      <c r="F241" s="49"/>
      <c r="G241" s="1"/>
      <c r="H241" s="14"/>
      <c r="I241" s="14"/>
    </row>
    <row r="242">
      <c r="A242" s="33"/>
      <c r="B242" s="33"/>
      <c r="C242" s="39"/>
      <c r="D242" s="39"/>
      <c r="E242" s="49"/>
      <c r="F242" s="49"/>
      <c r="G242" s="1"/>
      <c r="H242" s="14"/>
      <c r="I242" s="14"/>
    </row>
    <row r="243">
      <c r="A243" s="33"/>
      <c r="B243" s="33"/>
      <c r="C243" s="39"/>
      <c r="D243" s="39"/>
      <c r="E243" s="49"/>
      <c r="F243" s="49"/>
      <c r="G243" s="1"/>
      <c r="H243" s="14"/>
      <c r="I243" s="14"/>
    </row>
    <row r="244">
      <c r="A244" s="33"/>
      <c r="B244" s="33"/>
      <c r="C244" s="39"/>
      <c r="D244" s="39"/>
      <c r="E244" s="49"/>
      <c r="F244" s="49"/>
      <c r="G244" s="1"/>
      <c r="H244" s="14"/>
      <c r="I244" s="14"/>
    </row>
    <row r="245">
      <c r="A245" s="33"/>
      <c r="B245" s="33"/>
      <c r="C245" s="39"/>
      <c r="D245" s="39"/>
      <c r="E245" s="49"/>
      <c r="F245" s="49"/>
      <c r="G245" s="1"/>
      <c r="H245" s="14"/>
      <c r="I245" s="14"/>
    </row>
    <row r="246">
      <c r="A246" s="33"/>
      <c r="B246" s="33"/>
      <c r="C246" s="39"/>
      <c r="D246" s="39"/>
      <c r="E246" s="49"/>
      <c r="F246" s="49"/>
      <c r="G246" s="1"/>
      <c r="H246" s="14"/>
      <c r="I246" s="14"/>
    </row>
    <row r="247">
      <c r="A247" s="33"/>
      <c r="B247" s="33"/>
      <c r="C247" s="39"/>
      <c r="D247" s="39"/>
      <c r="E247" s="49"/>
      <c r="F247" s="49"/>
      <c r="G247" s="1"/>
      <c r="H247" s="14"/>
      <c r="I247" s="14"/>
    </row>
    <row r="248">
      <c r="A248" s="33"/>
      <c r="B248" s="33"/>
      <c r="C248" s="39"/>
      <c r="D248" s="39"/>
      <c r="E248" s="49"/>
      <c r="F248" s="49"/>
      <c r="G248" s="1"/>
      <c r="H248" s="14"/>
      <c r="I248" s="14"/>
    </row>
    <row r="249">
      <c r="A249" s="33"/>
      <c r="B249" s="33"/>
      <c r="C249" s="39"/>
      <c r="D249" s="39"/>
      <c r="E249" s="49"/>
      <c r="F249" s="49"/>
      <c r="G249" s="1"/>
      <c r="H249" s="14"/>
      <c r="I249" s="14"/>
    </row>
    <row r="250">
      <c r="A250" s="33"/>
      <c r="B250" s="33"/>
      <c r="C250" s="39"/>
      <c r="D250" s="39"/>
      <c r="E250" s="49"/>
      <c r="F250" s="49"/>
      <c r="G250" s="1"/>
      <c r="H250" s="14"/>
      <c r="I250" s="14"/>
    </row>
    <row r="251">
      <c r="A251" s="33"/>
      <c r="B251" s="33"/>
      <c r="C251" s="39"/>
      <c r="D251" s="39"/>
      <c r="E251" s="49"/>
      <c r="F251" s="49"/>
      <c r="G251" s="1"/>
      <c r="H251" s="14"/>
      <c r="I251" s="14"/>
    </row>
    <row r="252">
      <c r="A252" s="33"/>
      <c r="B252" s="33"/>
      <c r="C252" s="39"/>
      <c r="D252" s="39"/>
      <c r="E252" s="49"/>
      <c r="F252" s="49"/>
      <c r="G252" s="1"/>
      <c r="H252" s="14"/>
      <c r="I252" s="14"/>
    </row>
    <row r="253">
      <c r="A253" s="33"/>
      <c r="B253" s="33"/>
      <c r="C253" s="39"/>
      <c r="D253" s="39"/>
      <c r="E253" s="49"/>
      <c r="F253" s="49"/>
      <c r="G253" s="1"/>
      <c r="H253" s="14"/>
      <c r="I253" s="14"/>
    </row>
    <row r="254">
      <c r="A254" s="33"/>
      <c r="B254" s="33"/>
      <c r="C254" s="39"/>
      <c r="D254" s="39"/>
      <c r="E254" s="49"/>
      <c r="F254" s="49"/>
      <c r="G254" s="1"/>
      <c r="H254" s="14"/>
      <c r="I254" s="14"/>
    </row>
    <row r="255">
      <c r="A255" s="33"/>
      <c r="B255" s="33"/>
      <c r="C255" s="39"/>
      <c r="D255" s="39"/>
      <c r="E255" s="49"/>
      <c r="F255" s="49"/>
      <c r="G255" s="1"/>
      <c r="H255" s="14"/>
      <c r="I255" s="14"/>
    </row>
    <row r="256">
      <c r="A256" s="33"/>
      <c r="B256" s="33"/>
      <c r="C256" s="39"/>
      <c r="D256" s="39"/>
      <c r="E256" s="49"/>
      <c r="F256" s="49"/>
      <c r="G256" s="1"/>
      <c r="H256" s="14"/>
      <c r="I256" s="14"/>
    </row>
    <row r="257">
      <c r="A257" s="33"/>
      <c r="B257" s="33"/>
      <c r="C257" s="39"/>
      <c r="D257" s="39"/>
      <c r="E257" s="49"/>
      <c r="F257" s="49"/>
      <c r="G257" s="1"/>
      <c r="H257" s="14"/>
      <c r="I257" s="14"/>
    </row>
    <row r="258">
      <c r="A258" s="33"/>
      <c r="B258" s="33"/>
      <c r="C258" s="39"/>
      <c r="D258" s="39"/>
      <c r="E258" s="49"/>
      <c r="F258" s="49"/>
      <c r="G258" s="1"/>
      <c r="H258" s="14"/>
      <c r="I258" s="14"/>
    </row>
    <row r="259">
      <c r="A259" s="33"/>
      <c r="B259" s="33"/>
      <c r="C259" s="39"/>
      <c r="D259" s="39"/>
      <c r="E259" s="49"/>
      <c r="F259" s="49"/>
      <c r="G259" s="1"/>
      <c r="H259" s="14"/>
      <c r="I259" s="14"/>
    </row>
    <row r="260">
      <c r="A260" s="33"/>
      <c r="B260" s="33"/>
      <c r="C260" s="39"/>
      <c r="D260" s="39"/>
      <c r="E260" s="49"/>
      <c r="F260" s="49"/>
      <c r="G260" s="1"/>
      <c r="H260" s="14"/>
      <c r="I260" s="14"/>
    </row>
    <row r="261">
      <c r="A261" s="33"/>
      <c r="B261" s="33"/>
      <c r="C261" s="39"/>
      <c r="D261" s="39"/>
      <c r="E261" s="49"/>
      <c r="F261" s="49"/>
      <c r="G261" s="1"/>
      <c r="H261" s="14"/>
      <c r="I261" s="14"/>
    </row>
    <row r="262">
      <c r="A262" s="33"/>
      <c r="B262" s="33"/>
      <c r="C262" s="39"/>
      <c r="D262" s="39"/>
      <c r="E262" s="49"/>
      <c r="F262" s="49"/>
      <c r="G262" s="1"/>
      <c r="H262" s="14"/>
      <c r="I262" s="14"/>
    </row>
    <row r="263">
      <c r="A263" s="33"/>
      <c r="B263" s="33"/>
      <c r="C263" s="39"/>
      <c r="D263" s="39"/>
      <c r="E263" s="49"/>
      <c r="F263" s="49"/>
      <c r="G263" s="1"/>
      <c r="H263" s="14"/>
      <c r="I263" s="14"/>
    </row>
    <row r="264">
      <c r="A264" s="33"/>
      <c r="B264" s="33"/>
      <c r="C264" s="39"/>
      <c r="D264" s="39"/>
      <c r="E264" s="49"/>
      <c r="F264" s="49"/>
      <c r="G264" s="1"/>
      <c r="H264" s="14"/>
      <c r="I264" s="14"/>
    </row>
    <row r="265">
      <c r="A265" s="33"/>
      <c r="B265" s="33"/>
      <c r="C265" s="39"/>
      <c r="D265" s="39"/>
      <c r="E265" s="49"/>
      <c r="F265" s="49"/>
      <c r="G265" s="1"/>
      <c r="H265" s="14"/>
      <c r="I265" s="14"/>
    </row>
    <row r="266">
      <c r="A266" s="33"/>
      <c r="B266" s="33"/>
      <c r="C266" s="39"/>
      <c r="D266" s="39"/>
      <c r="E266" s="49"/>
      <c r="F266" s="49"/>
      <c r="G266" s="1"/>
      <c r="H266" s="14"/>
      <c r="I266" s="14"/>
    </row>
    <row r="267">
      <c r="A267" s="33"/>
      <c r="B267" s="33"/>
      <c r="C267" s="39"/>
      <c r="D267" s="39"/>
      <c r="E267" s="49"/>
      <c r="F267" s="49"/>
      <c r="G267" s="1"/>
      <c r="H267" s="14"/>
      <c r="I267" s="14"/>
    </row>
    <row r="268">
      <c r="A268" s="33"/>
      <c r="B268" s="33"/>
      <c r="C268" s="39"/>
      <c r="D268" s="39"/>
      <c r="E268" s="49"/>
      <c r="F268" s="49"/>
      <c r="G268" s="1"/>
      <c r="H268" s="14"/>
      <c r="I268" s="14"/>
    </row>
    <row r="269">
      <c r="A269" s="33"/>
      <c r="B269" s="33"/>
      <c r="C269" s="39"/>
      <c r="D269" s="39"/>
      <c r="E269" s="49"/>
      <c r="F269" s="49"/>
      <c r="G269" s="1"/>
      <c r="H269" s="14"/>
      <c r="I269" s="14"/>
    </row>
    <row r="270">
      <c r="A270" s="33"/>
      <c r="B270" s="33"/>
      <c r="C270" s="39"/>
      <c r="D270" s="39"/>
      <c r="E270" s="49"/>
      <c r="F270" s="49"/>
      <c r="G270" s="1"/>
      <c r="H270" s="14"/>
      <c r="I270" s="14"/>
    </row>
    <row r="271">
      <c r="A271" s="33"/>
      <c r="B271" s="33"/>
      <c r="C271" s="39"/>
      <c r="D271" s="39"/>
      <c r="E271" s="49"/>
      <c r="F271" s="49"/>
      <c r="G271" s="1"/>
      <c r="H271" s="14"/>
      <c r="I271" s="14"/>
    </row>
    <row r="272">
      <c r="A272" s="33"/>
      <c r="B272" s="33"/>
      <c r="C272" s="39"/>
      <c r="D272" s="39"/>
      <c r="E272" s="49"/>
      <c r="F272" s="49"/>
      <c r="G272" s="1"/>
      <c r="H272" s="14"/>
      <c r="I272" s="14"/>
    </row>
    <row r="273">
      <c r="A273" s="33"/>
      <c r="B273" s="33"/>
      <c r="C273" s="39"/>
      <c r="D273" s="39"/>
      <c r="E273" s="49"/>
      <c r="F273" s="49"/>
      <c r="G273" s="1"/>
      <c r="H273" s="14"/>
      <c r="I273" s="14"/>
    </row>
    <row r="274">
      <c r="A274" s="33"/>
      <c r="B274" s="33"/>
      <c r="C274" s="39"/>
      <c r="D274" s="39"/>
      <c r="E274" s="49"/>
      <c r="F274" s="49"/>
      <c r="G274" s="1"/>
      <c r="H274" s="14"/>
      <c r="I274" s="14"/>
    </row>
    <row r="275">
      <c r="A275" s="33"/>
      <c r="B275" s="33"/>
      <c r="C275" s="39"/>
      <c r="D275" s="39"/>
      <c r="E275" s="49"/>
      <c r="F275" s="49"/>
      <c r="G275" s="1"/>
      <c r="H275" s="14"/>
      <c r="I275" s="14"/>
    </row>
    <row r="276">
      <c r="A276" s="33"/>
      <c r="B276" s="33"/>
      <c r="C276" s="39"/>
      <c r="D276" s="39"/>
      <c r="E276" s="49"/>
      <c r="F276" s="49"/>
      <c r="G276" s="1"/>
      <c r="H276" s="14"/>
      <c r="I276" s="14"/>
    </row>
    <row r="277">
      <c r="A277" s="33"/>
      <c r="B277" s="33"/>
      <c r="C277" s="39"/>
      <c r="D277" s="39"/>
      <c r="E277" s="49"/>
      <c r="F277" s="49"/>
      <c r="G277" s="1"/>
      <c r="H277" s="14"/>
      <c r="I277" s="14"/>
    </row>
    <row r="278">
      <c r="A278" s="33"/>
      <c r="B278" s="33"/>
      <c r="C278" s="39"/>
      <c r="D278" s="39"/>
      <c r="E278" s="49"/>
      <c r="F278" s="49"/>
      <c r="G278" s="1"/>
      <c r="H278" s="14"/>
      <c r="I278" s="14"/>
    </row>
    <row r="279">
      <c r="A279" s="33"/>
      <c r="B279" s="33"/>
      <c r="C279" s="39"/>
      <c r="D279" s="39"/>
      <c r="E279" s="49"/>
      <c r="F279" s="49"/>
      <c r="G279" s="1"/>
      <c r="H279" s="14"/>
      <c r="I279" s="14"/>
    </row>
    <row r="280">
      <c r="A280" s="33"/>
      <c r="B280" s="33"/>
      <c r="C280" s="39"/>
      <c r="D280" s="39"/>
      <c r="E280" s="49"/>
      <c r="F280" s="49"/>
      <c r="G280" s="1"/>
      <c r="H280" s="14"/>
      <c r="I280" s="14"/>
    </row>
    <row r="281">
      <c r="A281" s="33"/>
      <c r="B281" s="33"/>
      <c r="C281" s="39"/>
      <c r="D281" s="39"/>
      <c r="E281" s="49"/>
      <c r="F281" s="49"/>
      <c r="G281" s="1"/>
      <c r="H281" s="14"/>
      <c r="I281" s="14"/>
    </row>
    <row r="282">
      <c r="A282" s="33"/>
      <c r="B282" s="33"/>
      <c r="C282" s="39"/>
      <c r="D282" s="39"/>
      <c r="E282" s="49"/>
      <c r="F282" s="49"/>
      <c r="G282" s="1"/>
      <c r="H282" s="14"/>
      <c r="I282" s="14"/>
    </row>
    <row r="283">
      <c r="A283" s="33"/>
      <c r="B283" s="33"/>
      <c r="C283" s="39"/>
      <c r="D283" s="39"/>
      <c r="E283" s="49"/>
      <c r="F283" s="49"/>
      <c r="G283" s="1"/>
      <c r="H283" s="14"/>
      <c r="I283" s="14"/>
    </row>
    <row r="284">
      <c r="A284" s="33"/>
      <c r="B284" s="33"/>
      <c r="C284" s="39"/>
      <c r="D284" s="39"/>
      <c r="E284" s="49"/>
      <c r="F284" s="49"/>
      <c r="G284" s="1"/>
      <c r="H284" s="14"/>
      <c r="I284" s="14"/>
    </row>
    <row r="285">
      <c r="A285" s="33"/>
      <c r="B285" s="33"/>
      <c r="C285" s="39"/>
      <c r="D285" s="39"/>
      <c r="E285" s="49"/>
      <c r="F285" s="49"/>
      <c r="G285" s="1"/>
      <c r="H285" s="14"/>
      <c r="I285" s="14"/>
    </row>
    <row r="286">
      <c r="A286" s="33"/>
      <c r="B286" s="33"/>
      <c r="C286" s="39"/>
      <c r="D286" s="39"/>
      <c r="E286" s="49"/>
      <c r="F286" s="49"/>
      <c r="G286" s="1"/>
      <c r="H286" s="14"/>
      <c r="I286" s="14"/>
    </row>
    <row r="287">
      <c r="A287" s="33"/>
      <c r="B287" s="33"/>
      <c r="C287" s="39"/>
      <c r="D287" s="39"/>
      <c r="E287" s="49"/>
      <c r="F287" s="49"/>
      <c r="G287" s="1"/>
      <c r="H287" s="14"/>
      <c r="I287" s="14"/>
    </row>
    <row r="288">
      <c r="A288" s="33"/>
      <c r="B288" s="33"/>
      <c r="C288" s="39"/>
      <c r="D288" s="39"/>
      <c r="E288" s="49"/>
      <c r="F288" s="49"/>
      <c r="G288" s="1"/>
      <c r="H288" s="14"/>
      <c r="I288" s="14"/>
    </row>
    <row r="289">
      <c r="A289" s="33"/>
      <c r="B289" s="33"/>
      <c r="C289" s="39"/>
      <c r="D289" s="39"/>
      <c r="E289" s="49"/>
      <c r="F289" s="49"/>
      <c r="G289" s="1"/>
      <c r="H289" s="14"/>
      <c r="I289" s="14"/>
    </row>
    <row r="290">
      <c r="A290" s="33"/>
      <c r="B290" s="33"/>
      <c r="C290" s="39"/>
      <c r="D290" s="39"/>
      <c r="E290" s="49"/>
      <c r="F290" s="49"/>
      <c r="G290" s="1"/>
      <c r="H290" s="14"/>
      <c r="I290" s="14"/>
    </row>
    <row r="291">
      <c r="A291" s="33"/>
      <c r="B291" s="33"/>
      <c r="C291" s="39"/>
      <c r="D291" s="39"/>
      <c r="E291" s="49"/>
      <c r="F291" s="49"/>
      <c r="G291" s="1"/>
      <c r="H291" s="14"/>
      <c r="I291" s="14"/>
    </row>
    <row r="292">
      <c r="A292" s="33"/>
      <c r="B292" s="33"/>
      <c r="C292" s="39"/>
      <c r="D292" s="39"/>
      <c r="E292" s="49"/>
      <c r="F292" s="49"/>
      <c r="G292" s="1"/>
      <c r="H292" s="14"/>
      <c r="I292" s="14"/>
    </row>
    <row r="293">
      <c r="A293" s="33"/>
      <c r="B293" s="33"/>
      <c r="C293" s="39"/>
      <c r="D293" s="39"/>
      <c r="E293" s="49"/>
      <c r="F293" s="49"/>
      <c r="G293" s="1"/>
      <c r="H293" s="14"/>
      <c r="I293" s="14"/>
    </row>
    <row r="294">
      <c r="A294" s="33"/>
      <c r="B294" s="33"/>
      <c r="C294" s="39"/>
      <c r="D294" s="39"/>
      <c r="E294" s="49"/>
      <c r="F294" s="49"/>
      <c r="G294" s="1"/>
      <c r="H294" s="14"/>
      <c r="I294" s="14"/>
    </row>
    <row r="295">
      <c r="A295" s="33"/>
      <c r="B295" s="33"/>
      <c r="C295" s="39"/>
      <c r="D295" s="39"/>
      <c r="E295" s="49"/>
      <c r="F295" s="49"/>
      <c r="G295" s="1"/>
      <c r="H295" s="14"/>
      <c r="I295" s="14"/>
    </row>
    <row r="296">
      <c r="A296" s="33"/>
      <c r="B296" s="33"/>
      <c r="C296" s="39"/>
      <c r="D296" s="39"/>
      <c r="E296" s="49"/>
      <c r="F296" s="49"/>
      <c r="G296" s="1"/>
      <c r="H296" s="14"/>
      <c r="I296" s="14"/>
    </row>
    <row r="297">
      <c r="A297" s="33"/>
      <c r="B297" s="33"/>
      <c r="C297" s="39"/>
      <c r="D297" s="39"/>
      <c r="E297" s="49"/>
      <c r="F297" s="49"/>
      <c r="G297" s="1"/>
      <c r="H297" s="14"/>
      <c r="I297" s="14"/>
    </row>
    <row r="298">
      <c r="A298" s="33"/>
      <c r="B298" s="33"/>
      <c r="C298" s="39"/>
      <c r="D298" s="39"/>
      <c r="E298" s="49"/>
      <c r="F298" s="49"/>
      <c r="G298" s="1"/>
      <c r="H298" s="14"/>
      <c r="I298" s="14"/>
    </row>
    <row r="299">
      <c r="A299" s="33"/>
      <c r="B299" s="33"/>
      <c r="C299" s="39"/>
      <c r="D299" s="39"/>
      <c r="E299" s="49"/>
      <c r="F299" s="49"/>
      <c r="G299" s="1"/>
      <c r="H299" s="14"/>
      <c r="I299" s="14"/>
    </row>
    <row r="300">
      <c r="A300" s="33"/>
      <c r="B300" s="33"/>
      <c r="C300" s="39"/>
      <c r="D300" s="39"/>
      <c r="E300" s="49"/>
      <c r="F300" s="49"/>
      <c r="G300" s="1"/>
      <c r="H300" s="14"/>
      <c r="I300" s="14"/>
    </row>
    <row r="301">
      <c r="A301" s="33"/>
      <c r="B301" s="33"/>
      <c r="C301" s="39"/>
      <c r="D301" s="39"/>
      <c r="E301" s="49"/>
      <c r="F301" s="49"/>
      <c r="G301" s="1"/>
      <c r="H301" s="14"/>
      <c r="I301" s="14"/>
    </row>
    <row r="302">
      <c r="A302" s="33"/>
      <c r="B302" s="33"/>
      <c r="C302" s="39"/>
      <c r="D302" s="39"/>
      <c r="E302" s="49"/>
      <c r="F302" s="49"/>
      <c r="G302" s="1"/>
      <c r="H302" s="14"/>
      <c r="I302" s="14"/>
    </row>
    <row r="303">
      <c r="A303" s="33"/>
      <c r="B303" s="33"/>
      <c r="C303" s="39"/>
      <c r="D303" s="39"/>
      <c r="E303" s="49"/>
      <c r="F303" s="49"/>
      <c r="G303" s="1"/>
      <c r="H303" s="14"/>
      <c r="I303" s="14"/>
    </row>
    <row r="304">
      <c r="A304" s="33"/>
      <c r="B304" s="33"/>
      <c r="C304" s="39"/>
      <c r="D304" s="39"/>
      <c r="E304" s="49"/>
      <c r="F304" s="49"/>
      <c r="G304" s="1"/>
      <c r="H304" s="14"/>
      <c r="I304" s="14"/>
    </row>
    <row r="305">
      <c r="A305" s="33"/>
      <c r="B305" s="33"/>
      <c r="C305" s="39"/>
      <c r="D305" s="39"/>
      <c r="E305" s="49"/>
      <c r="F305" s="49"/>
      <c r="G305" s="1"/>
      <c r="H305" s="14"/>
      <c r="I305" s="14"/>
    </row>
    <row r="306">
      <c r="A306" s="33"/>
      <c r="B306" s="33"/>
      <c r="C306" s="39"/>
      <c r="D306" s="39"/>
      <c r="E306" s="49"/>
      <c r="F306" s="49"/>
      <c r="G306" s="1"/>
      <c r="H306" s="14"/>
      <c r="I306" s="14"/>
    </row>
    <row r="307">
      <c r="A307" s="33"/>
      <c r="B307" s="33"/>
      <c r="C307" s="39"/>
      <c r="D307" s="39"/>
      <c r="E307" s="49"/>
      <c r="F307" s="49"/>
      <c r="G307" s="1"/>
      <c r="H307" s="14"/>
      <c r="I307" s="14"/>
    </row>
    <row r="308">
      <c r="A308" s="33"/>
      <c r="B308" s="33"/>
      <c r="C308" s="39"/>
      <c r="D308" s="39"/>
      <c r="E308" s="49"/>
      <c r="F308" s="49"/>
      <c r="G308" s="1"/>
      <c r="H308" s="14"/>
      <c r="I308" s="14"/>
    </row>
    <row r="309">
      <c r="A309" s="33"/>
      <c r="B309" s="33"/>
      <c r="C309" s="39"/>
      <c r="D309" s="39"/>
      <c r="E309" s="49"/>
      <c r="F309" s="49"/>
      <c r="G309" s="1"/>
      <c r="H309" s="14"/>
      <c r="I309" s="14"/>
    </row>
    <row r="310">
      <c r="A310" s="33"/>
      <c r="B310" s="33"/>
      <c r="C310" s="39"/>
      <c r="D310" s="39"/>
      <c r="E310" s="49"/>
      <c r="F310" s="49"/>
      <c r="G310" s="1"/>
      <c r="H310" s="14"/>
      <c r="I310" s="14"/>
    </row>
    <row r="311">
      <c r="A311" s="33"/>
      <c r="B311" s="33"/>
      <c r="C311" s="39"/>
      <c r="D311" s="39"/>
      <c r="E311" s="49"/>
      <c r="F311" s="49"/>
      <c r="G311" s="1"/>
      <c r="H311" s="14"/>
      <c r="I311" s="14"/>
    </row>
    <row r="312">
      <c r="A312" s="33"/>
      <c r="B312" s="33"/>
      <c r="C312" s="39"/>
      <c r="D312" s="39"/>
      <c r="E312" s="49"/>
      <c r="F312" s="49"/>
      <c r="G312" s="1"/>
      <c r="H312" s="14"/>
      <c r="I312" s="14"/>
    </row>
    <row r="313">
      <c r="A313" s="33"/>
      <c r="B313" s="33"/>
      <c r="C313" s="39"/>
      <c r="D313" s="39"/>
      <c r="E313" s="49"/>
      <c r="F313" s="49"/>
      <c r="G313" s="1"/>
      <c r="H313" s="14"/>
      <c r="I313" s="14"/>
    </row>
    <row r="314">
      <c r="A314" s="33"/>
      <c r="B314" s="33"/>
      <c r="C314" s="39"/>
      <c r="D314" s="39"/>
      <c r="E314" s="49"/>
      <c r="F314" s="49"/>
      <c r="G314" s="1"/>
      <c r="H314" s="14"/>
      <c r="I314" s="14"/>
    </row>
    <row r="315">
      <c r="A315" s="33"/>
      <c r="B315" s="33"/>
      <c r="C315" s="39"/>
      <c r="D315" s="39"/>
      <c r="E315" s="49"/>
      <c r="F315" s="49"/>
      <c r="G315" s="1"/>
      <c r="H315" s="14"/>
      <c r="I315" s="14"/>
    </row>
    <row r="316">
      <c r="A316" s="33"/>
      <c r="B316" s="33"/>
      <c r="C316" s="39"/>
      <c r="D316" s="39"/>
      <c r="E316" s="49"/>
      <c r="F316" s="49"/>
      <c r="G316" s="1"/>
      <c r="H316" s="14"/>
      <c r="I316" s="14"/>
    </row>
    <row r="317">
      <c r="A317" s="33"/>
      <c r="B317" s="33"/>
      <c r="C317" s="39"/>
      <c r="D317" s="39"/>
      <c r="E317" s="49"/>
      <c r="F317" s="49"/>
      <c r="G317" s="1"/>
      <c r="H317" s="14"/>
      <c r="I317" s="14"/>
    </row>
    <row r="318">
      <c r="A318" s="33"/>
      <c r="B318" s="33"/>
      <c r="C318" s="39"/>
      <c r="D318" s="39"/>
      <c r="E318" s="49"/>
      <c r="F318" s="49"/>
      <c r="G318" s="1"/>
      <c r="H318" s="14"/>
      <c r="I318" s="14"/>
    </row>
    <row r="319">
      <c r="A319" s="33"/>
      <c r="B319" s="33"/>
      <c r="C319" s="39"/>
      <c r="D319" s="39"/>
      <c r="E319" s="49"/>
      <c r="F319" s="49"/>
      <c r="G319" s="1"/>
      <c r="H319" s="14"/>
      <c r="I319" s="14"/>
    </row>
    <row r="320">
      <c r="A320" s="33"/>
      <c r="B320" s="33"/>
      <c r="C320" s="39"/>
      <c r="D320" s="39"/>
      <c r="E320" s="49"/>
      <c r="F320" s="49"/>
      <c r="G320" s="1"/>
      <c r="H320" s="14"/>
      <c r="I320" s="14"/>
    </row>
    <row r="321">
      <c r="A321" s="33"/>
      <c r="B321" s="33"/>
      <c r="C321" s="39"/>
      <c r="D321" s="39"/>
      <c r="E321" s="49"/>
      <c r="F321" s="49"/>
      <c r="G321" s="1"/>
      <c r="H321" s="14"/>
      <c r="I321" s="14"/>
    </row>
    <row r="322">
      <c r="A322" s="33"/>
      <c r="B322" s="33"/>
      <c r="C322" s="39"/>
      <c r="D322" s="39"/>
      <c r="E322" s="49"/>
      <c r="F322" s="49"/>
      <c r="G322" s="1"/>
      <c r="H322" s="14"/>
      <c r="I322" s="14"/>
    </row>
    <row r="323">
      <c r="A323" s="33"/>
      <c r="B323" s="33"/>
      <c r="C323" s="39"/>
      <c r="D323" s="39"/>
      <c r="E323" s="49"/>
      <c r="F323" s="49"/>
      <c r="G323" s="1"/>
      <c r="H323" s="14"/>
      <c r="I323" s="14"/>
    </row>
    <row r="324">
      <c r="A324" s="33"/>
      <c r="B324" s="33"/>
      <c r="C324" s="39"/>
      <c r="D324" s="39"/>
      <c r="E324" s="49"/>
      <c r="F324" s="49"/>
      <c r="G324" s="1"/>
      <c r="H324" s="14"/>
      <c r="I324" s="14"/>
    </row>
    <row r="325">
      <c r="A325" s="33"/>
      <c r="B325" s="33"/>
      <c r="C325" s="39"/>
      <c r="D325" s="39"/>
      <c r="E325" s="49"/>
      <c r="F325" s="49"/>
      <c r="G325" s="1"/>
      <c r="H325" s="14"/>
      <c r="I325" s="14"/>
    </row>
    <row r="326">
      <c r="A326" s="33"/>
      <c r="B326" s="33"/>
      <c r="C326" s="39"/>
      <c r="D326" s="39"/>
      <c r="E326" s="49"/>
      <c r="F326" s="49"/>
      <c r="G326" s="1"/>
      <c r="H326" s="14"/>
      <c r="I326" s="14"/>
    </row>
    <row r="327">
      <c r="A327" s="33"/>
      <c r="B327" s="33"/>
      <c r="C327" s="39"/>
      <c r="D327" s="39"/>
      <c r="E327" s="49"/>
      <c r="F327" s="49"/>
      <c r="G327" s="1"/>
      <c r="H327" s="14"/>
      <c r="I327" s="14"/>
    </row>
    <row r="328">
      <c r="A328" s="33"/>
      <c r="B328" s="33"/>
      <c r="C328" s="39"/>
      <c r="D328" s="39"/>
      <c r="E328" s="49"/>
      <c r="F328" s="49"/>
      <c r="G328" s="1"/>
      <c r="H328" s="14"/>
      <c r="I328" s="14"/>
    </row>
    <row r="329">
      <c r="A329" s="33"/>
      <c r="B329" s="33"/>
      <c r="C329" s="39"/>
      <c r="D329" s="39"/>
      <c r="E329" s="49"/>
      <c r="F329" s="49"/>
      <c r="G329" s="1"/>
      <c r="H329" s="14"/>
      <c r="I329" s="14"/>
    </row>
    <row r="330">
      <c r="A330" s="33"/>
      <c r="B330" s="33"/>
      <c r="C330" s="39"/>
      <c r="D330" s="39"/>
      <c r="E330" s="49"/>
      <c r="F330" s="49"/>
      <c r="G330" s="1"/>
      <c r="H330" s="14"/>
      <c r="I330" s="14"/>
    </row>
    <row r="331">
      <c r="A331" s="33"/>
      <c r="B331" s="33"/>
      <c r="C331" s="39"/>
      <c r="D331" s="39"/>
      <c r="E331" s="49"/>
      <c r="F331" s="49"/>
      <c r="G331" s="1"/>
      <c r="H331" s="14"/>
      <c r="I331" s="14"/>
    </row>
    <row r="332">
      <c r="A332" s="33"/>
      <c r="B332" s="33"/>
      <c r="C332" s="39"/>
      <c r="D332" s="39"/>
      <c r="E332" s="49"/>
      <c r="F332" s="49"/>
      <c r="G332" s="1"/>
      <c r="H332" s="14"/>
      <c r="I332" s="14"/>
    </row>
    <row r="333">
      <c r="A333" s="33"/>
      <c r="B333" s="33"/>
      <c r="C333" s="39"/>
      <c r="D333" s="39"/>
      <c r="E333" s="49"/>
      <c r="F333" s="49"/>
      <c r="G333" s="1"/>
      <c r="H333" s="14"/>
      <c r="I333" s="14"/>
    </row>
    <row r="334">
      <c r="A334" s="33"/>
      <c r="B334" s="33"/>
      <c r="C334" s="39"/>
      <c r="D334" s="39"/>
      <c r="E334" s="49"/>
      <c r="F334" s="49"/>
      <c r="G334" s="1"/>
      <c r="H334" s="14"/>
      <c r="I334" s="14"/>
    </row>
    <row r="335">
      <c r="A335" s="33"/>
      <c r="B335" s="33"/>
      <c r="C335" s="39"/>
      <c r="D335" s="39"/>
      <c r="E335" s="49"/>
      <c r="F335" s="49"/>
      <c r="G335" s="1"/>
      <c r="H335" s="14"/>
      <c r="I335" s="14"/>
    </row>
    <row r="336">
      <c r="A336" s="33"/>
      <c r="B336" s="33"/>
      <c r="C336" s="39"/>
      <c r="D336" s="39"/>
      <c r="E336" s="49"/>
      <c r="F336" s="49"/>
      <c r="G336" s="1"/>
      <c r="H336" s="14"/>
      <c r="I336" s="14"/>
    </row>
    <row r="337">
      <c r="A337" s="33"/>
      <c r="B337" s="33"/>
      <c r="C337" s="39"/>
      <c r="D337" s="39"/>
      <c r="E337" s="49"/>
      <c r="F337" s="49"/>
      <c r="G337" s="1"/>
      <c r="H337" s="14"/>
      <c r="I337" s="14"/>
    </row>
    <row r="338">
      <c r="A338" s="33"/>
      <c r="B338" s="33"/>
      <c r="C338" s="39"/>
      <c r="D338" s="39"/>
      <c r="E338" s="49"/>
      <c r="F338" s="49"/>
      <c r="G338" s="1"/>
      <c r="H338" s="14"/>
      <c r="I338" s="14"/>
    </row>
    <row r="339">
      <c r="A339" s="33"/>
      <c r="B339" s="33"/>
      <c r="C339" s="39"/>
      <c r="D339" s="39"/>
      <c r="E339" s="49"/>
      <c r="F339" s="49"/>
      <c r="G339" s="1"/>
      <c r="H339" s="14"/>
      <c r="I339" s="14"/>
    </row>
    <row r="340">
      <c r="A340" s="33"/>
      <c r="B340" s="33"/>
      <c r="C340" s="39"/>
      <c r="D340" s="39"/>
      <c r="E340" s="49"/>
      <c r="F340" s="49"/>
      <c r="G340" s="1"/>
      <c r="H340" s="14"/>
      <c r="I340" s="14"/>
    </row>
    <row r="341">
      <c r="A341" s="33"/>
      <c r="B341" s="33"/>
      <c r="C341" s="39"/>
      <c r="D341" s="39"/>
      <c r="E341" s="49"/>
      <c r="F341" s="49"/>
      <c r="G341" s="1"/>
      <c r="H341" s="14"/>
      <c r="I341" s="14"/>
    </row>
    <row r="342">
      <c r="A342" s="33"/>
      <c r="B342" s="33"/>
      <c r="C342" s="39"/>
      <c r="D342" s="39"/>
      <c r="E342" s="49"/>
      <c r="F342" s="49"/>
      <c r="G342" s="1"/>
      <c r="H342" s="14"/>
      <c r="I342" s="14"/>
    </row>
    <row r="343">
      <c r="A343" s="33"/>
      <c r="B343" s="33"/>
      <c r="C343" s="39"/>
      <c r="D343" s="39"/>
      <c r="E343" s="49"/>
      <c r="F343" s="49"/>
      <c r="G343" s="1"/>
      <c r="H343" s="14"/>
      <c r="I343" s="14"/>
    </row>
    <row r="344">
      <c r="A344" s="33"/>
      <c r="B344" s="33"/>
      <c r="C344" s="39"/>
      <c r="D344" s="39"/>
      <c r="E344" s="49"/>
      <c r="F344" s="49"/>
      <c r="G344" s="1"/>
      <c r="H344" s="14"/>
      <c r="I344" s="14"/>
    </row>
    <row r="345">
      <c r="A345" s="33"/>
      <c r="B345" s="33"/>
      <c r="C345" s="39"/>
      <c r="D345" s="39"/>
      <c r="E345" s="49"/>
      <c r="F345" s="49"/>
      <c r="G345" s="1"/>
      <c r="H345" s="14"/>
      <c r="I345" s="14"/>
    </row>
    <row r="346">
      <c r="A346" s="33"/>
      <c r="B346" s="33"/>
      <c r="C346" s="39"/>
      <c r="D346" s="39"/>
      <c r="E346" s="49"/>
      <c r="F346" s="49"/>
      <c r="G346" s="1"/>
      <c r="H346" s="14"/>
      <c r="I346" s="14"/>
    </row>
    <row r="347">
      <c r="A347" s="33"/>
      <c r="B347" s="33"/>
      <c r="C347" s="39"/>
      <c r="D347" s="39"/>
      <c r="E347" s="49"/>
      <c r="F347" s="49"/>
      <c r="G347" s="1"/>
      <c r="H347" s="14"/>
      <c r="I347" s="14"/>
    </row>
    <row r="348">
      <c r="A348" s="33"/>
      <c r="B348" s="33"/>
      <c r="C348" s="39"/>
      <c r="D348" s="39"/>
      <c r="E348" s="49"/>
      <c r="F348" s="49"/>
      <c r="G348" s="1"/>
      <c r="H348" s="14"/>
      <c r="I348" s="14"/>
    </row>
    <row r="349">
      <c r="A349" s="33"/>
      <c r="B349" s="33"/>
      <c r="C349" s="39"/>
      <c r="D349" s="39"/>
      <c r="E349" s="49"/>
      <c r="F349" s="49"/>
      <c r="G349" s="1"/>
      <c r="H349" s="14"/>
      <c r="I349" s="14"/>
    </row>
    <row r="350">
      <c r="A350" s="33"/>
      <c r="B350" s="33"/>
      <c r="C350" s="39"/>
      <c r="D350" s="39"/>
      <c r="E350" s="49"/>
      <c r="F350" s="49"/>
      <c r="G350" s="1"/>
      <c r="H350" s="14"/>
      <c r="I350" s="14"/>
    </row>
    <row r="351">
      <c r="A351" s="33"/>
      <c r="B351" s="33"/>
      <c r="C351" s="39"/>
      <c r="D351" s="39"/>
      <c r="E351" s="49"/>
      <c r="F351" s="49"/>
      <c r="G351" s="1"/>
      <c r="H351" s="14"/>
      <c r="I351" s="14"/>
    </row>
    <row r="352">
      <c r="A352" s="33"/>
      <c r="B352" s="33"/>
      <c r="C352" s="39"/>
      <c r="D352" s="39"/>
      <c r="E352" s="49"/>
      <c r="F352" s="49"/>
      <c r="G352" s="1"/>
      <c r="H352" s="14"/>
      <c r="I352" s="14"/>
    </row>
    <row r="353">
      <c r="A353" s="33"/>
      <c r="B353" s="33"/>
      <c r="C353" s="39"/>
      <c r="D353" s="39"/>
      <c r="E353" s="49"/>
      <c r="F353" s="49"/>
      <c r="G353" s="1"/>
      <c r="H353" s="14"/>
      <c r="I353" s="14"/>
    </row>
    <row r="354">
      <c r="A354" s="33"/>
      <c r="B354" s="33"/>
      <c r="C354" s="39"/>
      <c r="D354" s="39"/>
      <c r="E354" s="49"/>
      <c r="F354" s="49"/>
      <c r="G354" s="1"/>
      <c r="H354" s="14"/>
      <c r="I354" s="14"/>
    </row>
    <row r="355">
      <c r="A355" s="33"/>
      <c r="B355" s="33"/>
      <c r="C355" s="39"/>
      <c r="D355" s="39"/>
      <c r="E355" s="49"/>
      <c r="F355" s="49"/>
      <c r="G355" s="1"/>
      <c r="H355" s="14"/>
      <c r="I355" s="14"/>
    </row>
    <row r="356">
      <c r="A356" s="33"/>
      <c r="B356" s="33"/>
      <c r="C356" s="39"/>
      <c r="D356" s="39"/>
      <c r="E356" s="49"/>
      <c r="F356" s="49"/>
      <c r="G356" s="1"/>
      <c r="H356" s="14"/>
      <c r="I356" s="14"/>
    </row>
    <row r="357">
      <c r="A357" s="33"/>
      <c r="B357" s="33"/>
      <c r="C357" s="39"/>
      <c r="D357" s="39"/>
      <c r="E357" s="49"/>
      <c r="F357" s="49"/>
      <c r="G357" s="1"/>
      <c r="H357" s="14"/>
      <c r="I357" s="14"/>
    </row>
    <row r="358">
      <c r="A358" s="33"/>
      <c r="B358" s="33"/>
      <c r="C358" s="39"/>
      <c r="D358" s="39"/>
      <c r="E358" s="49"/>
      <c r="F358" s="49"/>
      <c r="G358" s="1"/>
      <c r="H358" s="14"/>
      <c r="I358" s="14"/>
    </row>
    <row r="359">
      <c r="A359" s="33"/>
      <c r="B359" s="33"/>
      <c r="C359" s="39"/>
      <c r="D359" s="39"/>
      <c r="E359" s="49"/>
      <c r="F359" s="49"/>
      <c r="G359" s="1"/>
      <c r="H359" s="14"/>
      <c r="I359" s="14"/>
    </row>
    <row r="360">
      <c r="A360" s="33"/>
      <c r="B360" s="33"/>
      <c r="C360" s="39"/>
      <c r="D360" s="39"/>
      <c r="E360" s="49"/>
      <c r="F360" s="49"/>
      <c r="G360" s="1"/>
      <c r="H360" s="14"/>
      <c r="I360" s="14"/>
    </row>
    <row r="361">
      <c r="A361" s="33"/>
      <c r="B361" s="33"/>
      <c r="C361" s="39"/>
      <c r="D361" s="39"/>
      <c r="E361" s="49"/>
      <c r="F361" s="49"/>
      <c r="G361" s="1"/>
      <c r="H361" s="14"/>
      <c r="I361" s="14"/>
    </row>
    <row r="362">
      <c r="A362" s="33"/>
      <c r="B362" s="33"/>
      <c r="C362" s="39"/>
      <c r="D362" s="39"/>
      <c r="E362" s="49"/>
      <c r="F362" s="49"/>
      <c r="G362" s="1"/>
      <c r="H362" s="14"/>
      <c r="I362" s="14"/>
    </row>
    <row r="363">
      <c r="A363" s="33"/>
      <c r="B363" s="33"/>
      <c r="C363" s="39"/>
      <c r="D363" s="39"/>
      <c r="E363" s="49"/>
      <c r="F363" s="49"/>
      <c r="G363" s="1"/>
      <c r="H363" s="14"/>
      <c r="I363" s="14"/>
    </row>
    <row r="364">
      <c r="A364" s="33"/>
      <c r="B364" s="33"/>
      <c r="C364" s="39"/>
      <c r="D364" s="39"/>
      <c r="E364" s="49"/>
      <c r="F364" s="49"/>
      <c r="G364" s="1"/>
      <c r="H364" s="14"/>
      <c r="I364" s="14"/>
    </row>
    <row r="365">
      <c r="A365" s="33"/>
      <c r="B365" s="33"/>
      <c r="C365" s="39"/>
      <c r="D365" s="39"/>
      <c r="E365" s="49"/>
      <c r="F365" s="49"/>
      <c r="G365" s="1"/>
      <c r="H365" s="14"/>
      <c r="I365" s="14"/>
    </row>
    <row r="366">
      <c r="A366" s="33"/>
      <c r="B366" s="33"/>
      <c r="C366" s="39"/>
      <c r="D366" s="39"/>
      <c r="E366" s="49"/>
      <c r="F366" s="49"/>
      <c r="G366" s="1"/>
      <c r="H366" s="14"/>
      <c r="I366" s="14"/>
    </row>
    <row r="367">
      <c r="A367" s="33"/>
      <c r="B367" s="33"/>
      <c r="C367" s="39"/>
      <c r="D367" s="39"/>
      <c r="E367" s="49"/>
      <c r="F367" s="49"/>
      <c r="G367" s="1"/>
      <c r="H367" s="14"/>
      <c r="I367" s="14"/>
    </row>
    <row r="368">
      <c r="A368" s="33"/>
      <c r="B368" s="33"/>
      <c r="C368" s="39"/>
      <c r="D368" s="39"/>
      <c r="E368" s="49"/>
      <c r="F368" s="49"/>
      <c r="G368" s="1"/>
      <c r="H368" s="14"/>
      <c r="I368" s="14"/>
    </row>
    <row r="369">
      <c r="A369" s="33"/>
      <c r="B369" s="33"/>
      <c r="C369" s="39"/>
      <c r="D369" s="39"/>
      <c r="E369" s="49"/>
      <c r="F369" s="49"/>
      <c r="G369" s="1"/>
      <c r="H369" s="14"/>
      <c r="I369" s="14"/>
    </row>
    <row r="370">
      <c r="A370" s="33"/>
      <c r="B370" s="33"/>
      <c r="C370" s="39"/>
      <c r="D370" s="39"/>
      <c r="E370" s="49"/>
      <c r="F370" s="49"/>
      <c r="G370" s="1"/>
      <c r="H370" s="14"/>
      <c r="I370" s="14"/>
    </row>
    <row r="371">
      <c r="A371" s="33"/>
      <c r="B371" s="33"/>
      <c r="C371" s="39"/>
      <c r="D371" s="39"/>
      <c r="E371" s="49"/>
      <c r="F371" s="49"/>
      <c r="G371" s="1"/>
      <c r="H371" s="14"/>
      <c r="I371" s="14"/>
    </row>
    <row r="372">
      <c r="A372" s="33"/>
      <c r="B372" s="33"/>
      <c r="C372" s="39"/>
      <c r="D372" s="39"/>
      <c r="E372" s="49"/>
      <c r="F372" s="49"/>
      <c r="G372" s="1"/>
      <c r="H372" s="14"/>
      <c r="I372" s="14"/>
    </row>
    <row r="373">
      <c r="A373" s="33"/>
      <c r="B373" s="33"/>
      <c r="C373" s="39"/>
      <c r="D373" s="39"/>
      <c r="E373" s="49"/>
      <c r="F373" s="49"/>
      <c r="G373" s="1"/>
      <c r="H373" s="14"/>
      <c r="I373" s="14"/>
    </row>
    <row r="374">
      <c r="A374" s="33"/>
      <c r="B374" s="33"/>
      <c r="C374" s="39"/>
      <c r="D374" s="39"/>
      <c r="E374" s="49"/>
      <c r="F374" s="49"/>
      <c r="G374" s="1"/>
      <c r="H374" s="14"/>
      <c r="I374" s="14"/>
    </row>
    <row r="375">
      <c r="A375" s="33"/>
      <c r="B375" s="33"/>
      <c r="C375" s="39"/>
      <c r="D375" s="39"/>
      <c r="E375" s="49"/>
      <c r="F375" s="49"/>
      <c r="G375" s="1"/>
      <c r="H375" s="14"/>
      <c r="I375" s="14"/>
    </row>
    <row r="376">
      <c r="A376" s="33"/>
      <c r="B376" s="33"/>
      <c r="C376" s="39"/>
      <c r="D376" s="39"/>
      <c r="E376" s="49"/>
      <c r="F376" s="49"/>
      <c r="G376" s="1"/>
      <c r="H376" s="14"/>
      <c r="I376" s="14"/>
    </row>
    <row r="377">
      <c r="A377" s="33"/>
      <c r="B377" s="33"/>
      <c r="C377" s="39"/>
      <c r="D377" s="39"/>
      <c r="E377" s="49"/>
      <c r="F377" s="49"/>
      <c r="G377" s="1"/>
      <c r="H377" s="14"/>
      <c r="I377" s="14"/>
    </row>
    <row r="378">
      <c r="A378" s="33"/>
      <c r="B378" s="33"/>
      <c r="C378" s="39"/>
      <c r="D378" s="39"/>
      <c r="E378" s="49"/>
      <c r="F378" s="49"/>
      <c r="G378" s="1"/>
      <c r="H378" s="14"/>
      <c r="I378" s="14"/>
    </row>
    <row r="379">
      <c r="A379" s="33"/>
      <c r="B379" s="33"/>
      <c r="C379" s="39"/>
      <c r="D379" s="39"/>
      <c r="E379" s="49"/>
      <c r="F379" s="49"/>
      <c r="G379" s="1"/>
      <c r="H379" s="14"/>
      <c r="I379" s="14"/>
    </row>
    <row r="380">
      <c r="A380" s="33"/>
      <c r="B380" s="33"/>
      <c r="C380" s="39"/>
      <c r="D380" s="39"/>
      <c r="E380" s="49"/>
      <c r="F380" s="49"/>
      <c r="G380" s="1"/>
      <c r="H380" s="14"/>
      <c r="I380" s="14"/>
    </row>
    <row r="381">
      <c r="A381" s="33"/>
      <c r="B381" s="33"/>
      <c r="C381" s="39"/>
      <c r="D381" s="39"/>
      <c r="E381" s="49"/>
      <c r="F381" s="49"/>
      <c r="G381" s="1"/>
      <c r="H381" s="14"/>
      <c r="I381" s="14"/>
    </row>
    <row r="382">
      <c r="A382" s="33"/>
      <c r="B382" s="33"/>
      <c r="C382" s="39"/>
      <c r="D382" s="39"/>
      <c r="E382" s="49"/>
      <c r="F382" s="49"/>
      <c r="G382" s="1"/>
      <c r="H382" s="14"/>
      <c r="I382" s="14"/>
    </row>
    <row r="383">
      <c r="A383" s="33"/>
      <c r="B383" s="33"/>
      <c r="C383" s="39"/>
      <c r="D383" s="39"/>
      <c r="E383" s="49"/>
      <c r="F383" s="49"/>
      <c r="G383" s="1"/>
      <c r="H383" s="14"/>
      <c r="I383" s="14"/>
    </row>
    <row r="384">
      <c r="A384" s="33"/>
      <c r="B384" s="33"/>
      <c r="C384" s="39"/>
      <c r="D384" s="39"/>
      <c r="E384" s="49"/>
      <c r="F384" s="49"/>
      <c r="G384" s="1"/>
      <c r="H384" s="14"/>
      <c r="I384" s="14"/>
    </row>
    <row r="385">
      <c r="A385" s="33"/>
      <c r="B385" s="33"/>
      <c r="C385" s="39"/>
      <c r="D385" s="39"/>
      <c r="E385" s="49"/>
      <c r="F385" s="49"/>
      <c r="G385" s="1"/>
      <c r="H385" s="14"/>
      <c r="I385" s="14"/>
    </row>
    <row r="386">
      <c r="A386" s="33"/>
      <c r="B386" s="33"/>
      <c r="C386" s="39"/>
      <c r="D386" s="39"/>
      <c r="E386" s="49"/>
      <c r="F386" s="49"/>
      <c r="G386" s="1"/>
      <c r="H386" s="14"/>
      <c r="I386" s="14"/>
    </row>
    <row r="387">
      <c r="A387" s="33"/>
      <c r="B387" s="33"/>
      <c r="C387" s="39"/>
      <c r="D387" s="39"/>
      <c r="E387" s="49"/>
      <c r="F387" s="49"/>
      <c r="G387" s="1"/>
      <c r="H387" s="14"/>
      <c r="I387" s="14"/>
    </row>
    <row r="388">
      <c r="A388" s="33"/>
      <c r="B388" s="33"/>
      <c r="C388" s="39"/>
      <c r="D388" s="39"/>
      <c r="E388" s="49"/>
      <c r="F388" s="49"/>
      <c r="G388" s="1"/>
      <c r="H388" s="14"/>
      <c r="I388" s="14"/>
    </row>
    <row r="389">
      <c r="A389" s="33"/>
      <c r="B389" s="33"/>
      <c r="C389" s="39"/>
      <c r="D389" s="39"/>
      <c r="E389" s="49"/>
      <c r="F389" s="49"/>
      <c r="G389" s="1"/>
      <c r="H389" s="14"/>
      <c r="I389" s="14"/>
    </row>
    <row r="390">
      <c r="A390" s="33"/>
      <c r="B390" s="33"/>
      <c r="C390" s="39"/>
      <c r="D390" s="39"/>
      <c r="E390" s="49"/>
      <c r="F390" s="49"/>
      <c r="G390" s="1"/>
      <c r="H390" s="14"/>
      <c r="I390" s="14"/>
    </row>
    <row r="391">
      <c r="A391" s="33"/>
      <c r="B391" s="33"/>
      <c r="C391" s="39"/>
      <c r="D391" s="39"/>
      <c r="E391" s="49"/>
      <c r="F391" s="49"/>
      <c r="G391" s="1"/>
      <c r="H391" s="14"/>
      <c r="I391" s="14"/>
    </row>
    <row r="392">
      <c r="A392" s="33"/>
      <c r="B392" s="33"/>
      <c r="C392" s="39"/>
      <c r="D392" s="39"/>
      <c r="E392" s="49"/>
      <c r="F392" s="49"/>
      <c r="G392" s="1"/>
      <c r="H392" s="14"/>
      <c r="I392" s="14"/>
    </row>
    <row r="393">
      <c r="A393" s="33"/>
      <c r="B393" s="33"/>
      <c r="C393" s="39"/>
      <c r="D393" s="39"/>
      <c r="E393" s="49"/>
      <c r="F393" s="49"/>
      <c r="G393" s="1"/>
      <c r="H393" s="14"/>
      <c r="I393" s="14"/>
    </row>
    <row r="394">
      <c r="A394" s="33"/>
      <c r="B394" s="33"/>
      <c r="C394" s="39"/>
      <c r="D394" s="39"/>
      <c r="E394" s="49"/>
      <c r="F394" s="49"/>
      <c r="G394" s="1"/>
      <c r="H394" s="14"/>
      <c r="I394" s="14"/>
    </row>
    <row r="395">
      <c r="A395" s="33"/>
      <c r="B395" s="33"/>
      <c r="C395" s="39"/>
      <c r="D395" s="39"/>
      <c r="E395" s="49"/>
      <c r="F395" s="49"/>
      <c r="G395" s="1"/>
      <c r="H395" s="14"/>
      <c r="I395" s="14"/>
    </row>
    <row r="396">
      <c r="A396" s="33"/>
      <c r="B396" s="33"/>
      <c r="C396" s="39"/>
      <c r="D396" s="39"/>
      <c r="E396" s="49"/>
      <c r="F396" s="49"/>
      <c r="G396" s="1"/>
      <c r="H396" s="14"/>
      <c r="I396" s="14"/>
    </row>
    <row r="397">
      <c r="A397" s="33"/>
      <c r="B397" s="33"/>
      <c r="C397" s="39"/>
      <c r="D397" s="39"/>
      <c r="E397" s="49"/>
      <c r="F397" s="49"/>
      <c r="G397" s="1"/>
      <c r="H397" s="14"/>
      <c r="I397" s="14"/>
    </row>
    <row r="398">
      <c r="A398" s="33"/>
      <c r="B398" s="33"/>
      <c r="C398" s="39"/>
      <c r="D398" s="39"/>
      <c r="E398" s="49"/>
      <c r="F398" s="49"/>
      <c r="G398" s="1"/>
      <c r="H398" s="14"/>
      <c r="I398" s="14"/>
    </row>
    <row r="399">
      <c r="A399" s="33"/>
      <c r="B399" s="33"/>
      <c r="C399" s="39"/>
      <c r="D399" s="39"/>
      <c r="E399" s="49"/>
      <c r="F399" s="49"/>
      <c r="G399" s="1"/>
      <c r="H399" s="14"/>
      <c r="I399" s="14"/>
    </row>
    <row r="400">
      <c r="A400" s="33"/>
      <c r="B400" s="33"/>
      <c r="C400" s="39"/>
      <c r="D400" s="39"/>
      <c r="E400" s="49"/>
      <c r="F400" s="49"/>
      <c r="G400" s="1"/>
      <c r="H400" s="14"/>
      <c r="I400" s="14"/>
    </row>
    <row r="401">
      <c r="A401" s="33"/>
      <c r="B401" s="33"/>
      <c r="C401" s="39"/>
      <c r="D401" s="39"/>
      <c r="E401" s="49"/>
      <c r="F401" s="49"/>
      <c r="G401" s="1"/>
      <c r="H401" s="14"/>
      <c r="I401" s="14"/>
    </row>
    <row r="402">
      <c r="A402" s="33"/>
      <c r="B402" s="33"/>
      <c r="C402" s="39"/>
      <c r="D402" s="39"/>
      <c r="E402" s="49"/>
      <c r="F402" s="49"/>
      <c r="G402" s="1"/>
      <c r="H402" s="14"/>
      <c r="I402" s="14"/>
    </row>
    <row r="403">
      <c r="A403" s="33"/>
      <c r="B403" s="33"/>
      <c r="C403" s="39"/>
      <c r="D403" s="39"/>
      <c r="E403" s="49"/>
      <c r="F403" s="49"/>
      <c r="G403" s="1"/>
      <c r="H403" s="14"/>
      <c r="I403" s="14"/>
    </row>
    <row r="404">
      <c r="A404" s="33"/>
      <c r="B404" s="33"/>
      <c r="C404" s="39"/>
      <c r="D404" s="39"/>
      <c r="E404" s="49"/>
      <c r="F404" s="49"/>
      <c r="G404" s="1"/>
      <c r="H404" s="14"/>
      <c r="I404" s="14"/>
    </row>
    <row r="405">
      <c r="A405" s="33"/>
      <c r="B405" s="33"/>
      <c r="C405" s="39"/>
      <c r="D405" s="39"/>
      <c r="E405" s="49"/>
      <c r="F405" s="49"/>
      <c r="G405" s="1"/>
      <c r="H405" s="14"/>
      <c r="I405" s="14"/>
    </row>
    <row r="406">
      <c r="A406" s="33"/>
      <c r="B406" s="33"/>
      <c r="C406" s="39"/>
      <c r="D406" s="39"/>
      <c r="E406" s="49"/>
      <c r="F406" s="49"/>
      <c r="G406" s="1"/>
      <c r="H406" s="14"/>
      <c r="I406" s="14"/>
    </row>
    <row r="407">
      <c r="A407" s="33"/>
      <c r="B407" s="33"/>
      <c r="C407" s="39"/>
      <c r="D407" s="39"/>
      <c r="E407" s="49"/>
      <c r="F407" s="49"/>
      <c r="G407" s="1"/>
      <c r="H407" s="14"/>
      <c r="I407" s="14"/>
    </row>
    <row r="408">
      <c r="A408" s="33"/>
      <c r="B408" s="33"/>
      <c r="C408" s="39"/>
      <c r="D408" s="39"/>
      <c r="E408" s="49"/>
      <c r="F408" s="49"/>
      <c r="G408" s="1"/>
      <c r="H408" s="14"/>
      <c r="I408" s="14"/>
    </row>
    <row r="409">
      <c r="A409" s="33"/>
      <c r="B409" s="33"/>
      <c r="C409" s="39"/>
      <c r="D409" s="39"/>
      <c r="E409" s="49"/>
      <c r="F409" s="49"/>
      <c r="G409" s="1"/>
      <c r="H409" s="14"/>
      <c r="I409" s="14"/>
    </row>
    <row r="410">
      <c r="A410" s="33"/>
      <c r="B410" s="33"/>
      <c r="C410" s="39"/>
      <c r="D410" s="39"/>
      <c r="E410" s="49"/>
      <c r="F410" s="49"/>
      <c r="G410" s="1"/>
      <c r="H410" s="14"/>
      <c r="I410" s="14"/>
    </row>
    <row r="411">
      <c r="A411" s="33"/>
      <c r="B411" s="33"/>
      <c r="C411" s="39"/>
      <c r="D411" s="39"/>
      <c r="E411" s="49"/>
      <c r="F411" s="49"/>
      <c r="G411" s="1"/>
      <c r="H411" s="14"/>
      <c r="I411" s="14"/>
    </row>
    <row r="412">
      <c r="A412" s="33"/>
      <c r="B412" s="33"/>
      <c r="C412" s="39"/>
      <c r="D412" s="39"/>
      <c r="E412" s="49"/>
      <c r="F412" s="49"/>
      <c r="G412" s="1"/>
      <c r="H412" s="14"/>
      <c r="I412" s="14"/>
    </row>
    <row r="413">
      <c r="A413" s="33"/>
      <c r="B413" s="33"/>
      <c r="C413" s="39"/>
      <c r="D413" s="39"/>
      <c r="E413" s="49"/>
      <c r="F413" s="49"/>
      <c r="G413" s="1"/>
      <c r="H413" s="14"/>
      <c r="I413" s="14"/>
    </row>
    <row r="414">
      <c r="A414" s="33"/>
      <c r="B414" s="33"/>
      <c r="C414" s="39"/>
      <c r="D414" s="39"/>
      <c r="E414" s="49"/>
      <c r="F414" s="49"/>
      <c r="G414" s="1"/>
      <c r="H414" s="14"/>
      <c r="I414" s="14"/>
    </row>
    <row r="415">
      <c r="A415" s="33"/>
      <c r="B415" s="33"/>
      <c r="C415" s="39"/>
      <c r="D415" s="39"/>
      <c r="E415" s="49"/>
      <c r="F415" s="49"/>
      <c r="G415" s="1"/>
      <c r="H415" s="14"/>
      <c r="I415" s="14"/>
    </row>
    <row r="416">
      <c r="A416" s="33"/>
      <c r="B416" s="33"/>
      <c r="C416" s="39"/>
      <c r="D416" s="39"/>
      <c r="E416" s="49"/>
      <c r="F416" s="49"/>
      <c r="G416" s="1"/>
      <c r="H416" s="14"/>
      <c r="I416" s="14"/>
    </row>
    <row r="417">
      <c r="A417" s="33"/>
      <c r="B417" s="33"/>
      <c r="C417" s="39"/>
      <c r="D417" s="39"/>
      <c r="E417" s="49"/>
      <c r="F417" s="49"/>
      <c r="G417" s="1"/>
      <c r="H417" s="14"/>
      <c r="I417" s="14"/>
    </row>
    <row r="418">
      <c r="A418" s="33"/>
      <c r="B418" s="33"/>
      <c r="C418" s="39"/>
      <c r="D418" s="39"/>
      <c r="E418" s="49"/>
      <c r="F418" s="49"/>
      <c r="G418" s="1"/>
      <c r="H418" s="14"/>
      <c r="I418" s="14"/>
    </row>
    <row r="419">
      <c r="A419" s="33"/>
      <c r="B419" s="33"/>
      <c r="C419" s="39"/>
      <c r="D419" s="39"/>
      <c r="E419" s="49"/>
      <c r="F419" s="49"/>
      <c r="G419" s="1"/>
      <c r="H419" s="14"/>
      <c r="I419" s="14"/>
    </row>
    <row r="420">
      <c r="A420" s="33"/>
      <c r="B420" s="33"/>
      <c r="C420" s="39"/>
      <c r="D420" s="39"/>
      <c r="E420" s="49"/>
      <c r="F420" s="49"/>
      <c r="G420" s="1"/>
      <c r="H420" s="14"/>
      <c r="I420" s="14"/>
    </row>
    <row r="421">
      <c r="A421" s="33"/>
      <c r="B421" s="33"/>
      <c r="C421" s="39"/>
      <c r="D421" s="39"/>
      <c r="E421" s="49"/>
      <c r="F421" s="49"/>
      <c r="G421" s="1"/>
      <c r="H421" s="14"/>
      <c r="I421" s="14"/>
    </row>
    <row r="422">
      <c r="A422" s="33"/>
      <c r="B422" s="33"/>
      <c r="C422" s="39"/>
      <c r="D422" s="39"/>
      <c r="E422" s="49"/>
      <c r="F422" s="49"/>
      <c r="G422" s="1"/>
      <c r="H422" s="14"/>
      <c r="I422" s="14"/>
    </row>
    <row r="423">
      <c r="A423" s="33"/>
      <c r="B423" s="33"/>
      <c r="C423" s="39"/>
      <c r="D423" s="39"/>
      <c r="E423" s="49"/>
      <c r="F423" s="49"/>
      <c r="G423" s="1"/>
      <c r="H423" s="14"/>
      <c r="I423" s="14"/>
    </row>
    <row r="424">
      <c r="A424" s="33"/>
      <c r="B424" s="33"/>
      <c r="C424" s="39"/>
      <c r="D424" s="39"/>
      <c r="E424" s="49"/>
      <c r="F424" s="49"/>
      <c r="G424" s="1"/>
      <c r="H424" s="14"/>
      <c r="I424" s="14"/>
    </row>
    <row r="425">
      <c r="A425" s="33"/>
      <c r="B425" s="33"/>
      <c r="C425" s="39"/>
      <c r="D425" s="39"/>
      <c r="E425" s="49"/>
      <c r="F425" s="49"/>
      <c r="G425" s="1"/>
      <c r="H425" s="14"/>
      <c r="I425" s="14"/>
    </row>
    <row r="426">
      <c r="A426" s="33"/>
      <c r="B426" s="33"/>
      <c r="C426" s="39"/>
      <c r="D426" s="39"/>
      <c r="E426" s="49"/>
      <c r="F426" s="49"/>
      <c r="G426" s="1"/>
      <c r="H426" s="14"/>
      <c r="I426" s="14"/>
    </row>
    <row r="427">
      <c r="A427" s="33"/>
      <c r="B427" s="33"/>
      <c r="C427" s="39"/>
      <c r="D427" s="39"/>
      <c r="E427" s="49"/>
      <c r="F427" s="49"/>
      <c r="G427" s="1"/>
      <c r="H427" s="14"/>
      <c r="I427" s="14"/>
    </row>
    <row r="428">
      <c r="A428" s="33"/>
      <c r="B428" s="33"/>
      <c r="C428" s="39"/>
      <c r="D428" s="39"/>
      <c r="E428" s="49"/>
      <c r="F428" s="49"/>
      <c r="G428" s="1"/>
      <c r="H428" s="14"/>
      <c r="I428" s="14"/>
    </row>
    <row r="429">
      <c r="A429" s="33"/>
      <c r="B429" s="33"/>
      <c r="C429" s="39"/>
      <c r="D429" s="39"/>
      <c r="E429" s="49"/>
      <c r="F429" s="49"/>
      <c r="G429" s="1"/>
      <c r="H429" s="14"/>
      <c r="I429" s="14"/>
    </row>
    <row r="430">
      <c r="A430" s="33"/>
      <c r="B430" s="33"/>
      <c r="C430" s="39"/>
      <c r="D430" s="39"/>
      <c r="E430" s="49"/>
      <c r="F430" s="49"/>
      <c r="G430" s="1"/>
      <c r="H430" s="14"/>
      <c r="I430" s="14"/>
    </row>
    <row r="431">
      <c r="A431" s="33"/>
      <c r="B431" s="33"/>
      <c r="C431" s="39"/>
      <c r="D431" s="39"/>
      <c r="E431" s="49"/>
      <c r="F431" s="49"/>
      <c r="G431" s="1"/>
      <c r="H431" s="14"/>
      <c r="I431" s="14"/>
    </row>
    <row r="432">
      <c r="A432" s="33"/>
      <c r="B432" s="33"/>
      <c r="C432" s="39"/>
      <c r="D432" s="39"/>
      <c r="E432" s="49"/>
      <c r="F432" s="49"/>
      <c r="G432" s="1"/>
      <c r="H432" s="14"/>
      <c r="I432" s="14"/>
    </row>
    <row r="433">
      <c r="A433" s="33"/>
      <c r="B433" s="33"/>
      <c r="C433" s="39"/>
      <c r="D433" s="39"/>
      <c r="E433" s="49"/>
      <c r="F433" s="49"/>
      <c r="G433" s="1"/>
      <c r="H433" s="14"/>
      <c r="I433" s="14"/>
    </row>
    <row r="434">
      <c r="A434" s="33"/>
      <c r="B434" s="33"/>
      <c r="C434" s="39"/>
      <c r="D434" s="39"/>
      <c r="E434" s="49"/>
      <c r="F434" s="49"/>
      <c r="G434" s="1"/>
      <c r="H434" s="14"/>
      <c r="I434" s="14"/>
    </row>
    <row r="435">
      <c r="A435" s="33"/>
      <c r="B435" s="33"/>
      <c r="C435" s="39"/>
      <c r="D435" s="39"/>
      <c r="E435" s="49"/>
      <c r="F435" s="49"/>
      <c r="G435" s="1"/>
      <c r="H435" s="14"/>
      <c r="I435" s="14"/>
    </row>
    <row r="436">
      <c r="A436" s="33"/>
      <c r="B436" s="33"/>
      <c r="C436" s="39"/>
      <c r="D436" s="39"/>
      <c r="E436" s="49"/>
      <c r="F436" s="49"/>
      <c r="G436" s="1"/>
      <c r="H436" s="14"/>
      <c r="I436" s="14"/>
    </row>
    <row r="437">
      <c r="A437" s="33"/>
      <c r="B437" s="33"/>
      <c r="C437" s="39"/>
      <c r="D437" s="39"/>
      <c r="E437" s="49"/>
      <c r="F437" s="49"/>
      <c r="G437" s="1"/>
      <c r="H437" s="14"/>
      <c r="I437" s="14"/>
    </row>
    <row r="438">
      <c r="A438" s="33"/>
      <c r="B438" s="33"/>
      <c r="C438" s="39"/>
      <c r="D438" s="39"/>
      <c r="E438" s="49"/>
      <c r="F438" s="49"/>
      <c r="G438" s="1"/>
      <c r="H438" s="14"/>
      <c r="I438" s="14"/>
    </row>
    <row r="439">
      <c r="A439" s="33"/>
      <c r="B439" s="33"/>
      <c r="C439" s="39"/>
      <c r="D439" s="39"/>
      <c r="E439" s="49"/>
      <c r="F439" s="49"/>
      <c r="G439" s="1"/>
      <c r="H439" s="14"/>
      <c r="I439" s="14"/>
    </row>
    <row r="440">
      <c r="A440" s="33"/>
      <c r="B440" s="33"/>
      <c r="C440" s="39"/>
      <c r="D440" s="39"/>
      <c r="E440" s="49"/>
      <c r="F440" s="49"/>
      <c r="G440" s="1"/>
      <c r="H440" s="14"/>
      <c r="I440" s="14"/>
    </row>
    <row r="441">
      <c r="A441" s="33"/>
      <c r="B441" s="33"/>
      <c r="C441" s="39"/>
      <c r="D441" s="39"/>
      <c r="E441" s="49"/>
      <c r="F441" s="49"/>
      <c r="G441" s="1"/>
      <c r="H441" s="14"/>
      <c r="I441" s="14"/>
    </row>
    <row r="442">
      <c r="A442" s="33"/>
      <c r="B442" s="33"/>
      <c r="C442" s="39"/>
      <c r="D442" s="39"/>
      <c r="E442" s="49"/>
      <c r="F442" s="49"/>
      <c r="G442" s="1"/>
      <c r="H442" s="14"/>
      <c r="I442" s="14"/>
    </row>
    <row r="443">
      <c r="A443" s="33"/>
      <c r="B443" s="33"/>
      <c r="C443" s="39"/>
      <c r="D443" s="39"/>
      <c r="E443" s="49"/>
      <c r="F443" s="49"/>
      <c r="G443" s="1"/>
      <c r="H443" s="14"/>
      <c r="I443" s="14"/>
    </row>
    <row r="444">
      <c r="A444" s="33"/>
      <c r="B444" s="33"/>
      <c r="C444" s="39"/>
      <c r="D444" s="39"/>
      <c r="E444" s="49"/>
      <c r="F444" s="49"/>
      <c r="G444" s="1"/>
      <c r="H444" s="14"/>
      <c r="I444" s="14"/>
    </row>
    <row r="445">
      <c r="A445" s="33"/>
      <c r="B445" s="33"/>
      <c r="C445" s="39"/>
      <c r="D445" s="39"/>
      <c r="E445" s="49"/>
      <c r="F445" s="49"/>
      <c r="G445" s="1"/>
      <c r="H445" s="14"/>
      <c r="I445" s="14"/>
    </row>
    <row r="446">
      <c r="A446" s="33"/>
      <c r="B446" s="33"/>
      <c r="C446" s="39"/>
      <c r="D446" s="39"/>
      <c r="E446" s="49"/>
      <c r="F446" s="49"/>
      <c r="G446" s="1"/>
      <c r="H446" s="14"/>
      <c r="I446" s="14"/>
    </row>
    <row r="447">
      <c r="A447" s="33"/>
      <c r="B447" s="33"/>
      <c r="C447" s="39"/>
      <c r="D447" s="39"/>
      <c r="E447" s="49"/>
      <c r="F447" s="49"/>
      <c r="G447" s="1"/>
      <c r="H447" s="14"/>
      <c r="I447" s="14"/>
    </row>
    <row r="448">
      <c r="A448" s="33"/>
      <c r="B448" s="33"/>
      <c r="C448" s="39"/>
      <c r="D448" s="39"/>
      <c r="E448" s="49"/>
      <c r="F448" s="49"/>
      <c r="G448" s="1"/>
      <c r="H448" s="14"/>
      <c r="I448" s="14"/>
    </row>
    <row r="449">
      <c r="A449" s="33"/>
      <c r="B449" s="33"/>
      <c r="C449" s="39"/>
      <c r="D449" s="39"/>
      <c r="E449" s="49"/>
      <c r="F449" s="49"/>
      <c r="G449" s="1"/>
      <c r="H449" s="14"/>
      <c r="I449" s="14"/>
    </row>
    <row r="450">
      <c r="A450" s="33"/>
      <c r="B450" s="33"/>
      <c r="C450" s="39"/>
      <c r="D450" s="39"/>
      <c r="E450" s="49"/>
      <c r="F450" s="49"/>
      <c r="G450" s="1"/>
      <c r="H450" s="14"/>
      <c r="I450" s="14"/>
    </row>
    <row r="451">
      <c r="A451" s="33"/>
      <c r="B451" s="33"/>
      <c r="C451" s="39"/>
      <c r="D451" s="39"/>
      <c r="E451" s="49"/>
      <c r="F451" s="49"/>
      <c r="G451" s="1"/>
      <c r="H451" s="14"/>
      <c r="I451" s="14"/>
    </row>
    <row r="452">
      <c r="A452" s="33"/>
      <c r="B452" s="33"/>
      <c r="C452" s="39"/>
      <c r="D452" s="39"/>
      <c r="E452" s="49"/>
      <c r="F452" s="49"/>
      <c r="G452" s="1"/>
      <c r="H452" s="14"/>
      <c r="I452" s="14"/>
    </row>
    <row r="453">
      <c r="A453" s="33"/>
      <c r="B453" s="33"/>
      <c r="C453" s="39"/>
      <c r="D453" s="39"/>
      <c r="E453" s="49"/>
      <c r="F453" s="49"/>
      <c r="G453" s="1"/>
      <c r="H453" s="14"/>
      <c r="I453" s="14"/>
    </row>
    <row r="454">
      <c r="A454" s="33"/>
      <c r="B454" s="33"/>
      <c r="C454" s="39"/>
      <c r="D454" s="39"/>
      <c r="E454" s="49"/>
      <c r="F454" s="49"/>
      <c r="G454" s="1"/>
      <c r="H454" s="14"/>
      <c r="I454" s="14"/>
    </row>
    <row r="455">
      <c r="A455" s="33"/>
      <c r="B455" s="33"/>
      <c r="C455" s="39"/>
      <c r="D455" s="39"/>
      <c r="E455" s="49"/>
      <c r="F455" s="49"/>
      <c r="G455" s="1"/>
      <c r="H455" s="14"/>
      <c r="I455" s="14"/>
    </row>
    <row r="456">
      <c r="A456" s="33"/>
      <c r="B456" s="33"/>
      <c r="C456" s="39"/>
      <c r="D456" s="39"/>
      <c r="E456" s="49"/>
      <c r="F456" s="49"/>
      <c r="G456" s="1"/>
      <c r="H456" s="14"/>
      <c r="I456" s="14"/>
    </row>
    <row r="457">
      <c r="A457" s="33"/>
      <c r="B457" s="33"/>
      <c r="C457" s="39"/>
      <c r="D457" s="39"/>
      <c r="E457" s="49"/>
      <c r="F457" s="49"/>
      <c r="G457" s="1"/>
      <c r="H457" s="14"/>
      <c r="I457" s="14"/>
    </row>
    <row r="458">
      <c r="A458" s="33"/>
      <c r="B458" s="33"/>
      <c r="C458" s="39"/>
      <c r="D458" s="39"/>
      <c r="E458" s="49"/>
      <c r="F458" s="49"/>
      <c r="G458" s="1"/>
      <c r="H458" s="14"/>
      <c r="I458" s="14"/>
    </row>
    <row r="459">
      <c r="A459" s="33"/>
      <c r="B459" s="33"/>
      <c r="C459" s="39"/>
      <c r="D459" s="39"/>
      <c r="E459" s="49"/>
      <c r="F459" s="49"/>
      <c r="G459" s="1"/>
      <c r="H459" s="14"/>
      <c r="I459" s="14"/>
    </row>
    <row r="460">
      <c r="A460" s="33"/>
      <c r="B460" s="33"/>
      <c r="C460" s="39"/>
      <c r="D460" s="39"/>
      <c r="E460" s="49"/>
      <c r="F460" s="49"/>
      <c r="G460" s="1"/>
      <c r="H460" s="14"/>
      <c r="I460" s="14"/>
    </row>
    <row r="461">
      <c r="A461" s="33"/>
      <c r="B461" s="33"/>
      <c r="C461" s="39"/>
      <c r="D461" s="39"/>
      <c r="E461" s="49"/>
      <c r="F461" s="49"/>
      <c r="G461" s="1"/>
      <c r="H461" s="14"/>
      <c r="I461" s="14"/>
    </row>
    <row r="462">
      <c r="A462" s="33"/>
      <c r="B462" s="33"/>
      <c r="C462" s="39"/>
      <c r="D462" s="39"/>
      <c r="E462" s="49"/>
      <c r="F462" s="49"/>
      <c r="G462" s="1"/>
      <c r="H462" s="14"/>
      <c r="I462" s="14"/>
    </row>
    <row r="463">
      <c r="A463" s="33"/>
      <c r="B463" s="33"/>
      <c r="C463" s="39"/>
      <c r="D463" s="39"/>
      <c r="E463" s="49"/>
      <c r="F463" s="49"/>
      <c r="G463" s="1"/>
      <c r="H463" s="14"/>
      <c r="I463" s="14"/>
    </row>
    <row r="464">
      <c r="A464" s="33"/>
      <c r="B464" s="33"/>
      <c r="C464" s="39"/>
      <c r="D464" s="39"/>
      <c r="E464" s="49"/>
      <c r="F464" s="49"/>
      <c r="G464" s="1"/>
      <c r="H464" s="14"/>
      <c r="I464" s="14"/>
    </row>
    <row r="465">
      <c r="A465" s="33"/>
      <c r="B465" s="33"/>
      <c r="C465" s="39"/>
      <c r="D465" s="39"/>
      <c r="E465" s="49"/>
      <c r="F465" s="49"/>
      <c r="G465" s="1"/>
      <c r="H465" s="14"/>
      <c r="I465" s="14"/>
    </row>
    <row r="466">
      <c r="A466" s="33"/>
      <c r="B466" s="33"/>
      <c r="C466" s="39"/>
      <c r="D466" s="39"/>
      <c r="E466" s="49"/>
      <c r="F466" s="49"/>
      <c r="G466" s="1"/>
      <c r="H466" s="14"/>
      <c r="I466" s="14"/>
    </row>
    <row r="467">
      <c r="A467" s="33"/>
      <c r="B467" s="33"/>
      <c r="C467" s="39"/>
      <c r="D467" s="39"/>
      <c r="E467" s="49"/>
      <c r="F467" s="49"/>
      <c r="G467" s="1"/>
      <c r="H467" s="14"/>
      <c r="I467" s="14"/>
    </row>
    <row r="468">
      <c r="A468" s="33"/>
      <c r="B468" s="33"/>
      <c r="C468" s="39"/>
      <c r="D468" s="39"/>
      <c r="E468" s="49"/>
      <c r="F468" s="49"/>
      <c r="G468" s="1"/>
      <c r="H468" s="14"/>
      <c r="I468" s="14"/>
    </row>
    <row r="469">
      <c r="A469" s="33"/>
      <c r="B469" s="33"/>
      <c r="C469" s="39"/>
      <c r="D469" s="39"/>
      <c r="E469" s="49"/>
      <c r="F469" s="49"/>
      <c r="G469" s="1"/>
      <c r="H469" s="14"/>
      <c r="I469" s="14"/>
    </row>
    <row r="470">
      <c r="A470" s="33"/>
      <c r="B470" s="33"/>
      <c r="C470" s="39"/>
      <c r="D470" s="39"/>
      <c r="E470" s="49"/>
      <c r="F470" s="49"/>
      <c r="G470" s="1"/>
      <c r="H470" s="14"/>
      <c r="I470" s="14"/>
    </row>
    <row r="471">
      <c r="A471" s="33"/>
      <c r="B471" s="33"/>
      <c r="C471" s="39"/>
      <c r="D471" s="39"/>
      <c r="E471" s="49"/>
      <c r="F471" s="49"/>
      <c r="G471" s="1"/>
      <c r="H471" s="14"/>
      <c r="I471" s="14"/>
    </row>
    <row r="472">
      <c r="A472" s="33"/>
      <c r="B472" s="33"/>
      <c r="C472" s="39"/>
      <c r="D472" s="39"/>
      <c r="E472" s="49"/>
      <c r="F472" s="49"/>
      <c r="G472" s="1"/>
      <c r="H472" s="14"/>
      <c r="I472" s="14"/>
    </row>
    <row r="473">
      <c r="A473" s="33"/>
      <c r="B473" s="33"/>
      <c r="C473" s="39"/>
      <c r="D473" s="39"/>
      <c r="E473" s="49"/>
      <c r="F473" s="49"/>
      <c r="G473" s="1"/>
      <c r="H473" s="14"/>
      <c r="I473" s="14"/>
    </row>
    <row r="474">
      <c r="A474" s="33"/>
      <c r="B474" s="33"/>
      <c r="C474" s="39"/>
      <c r="D474" s="39"/>
      <c r="E474" s="49"/>
      <c r="F474" s="49"/>
      <c r="G474" s="1"/>
      <c r="H474" s="14"/>
      <c r="I474" s="14"/>
    </row>
    <row r="475">
      <c r="A475" s="33"/>
      <c r="B475" s="33"/>
      <c r="C475" s="39"/>
      <c r="D475" s="39"/>
      <c r="E475" s="49"/>
      <c r="F475" s="49"/>
      <c r="G475" s="1"/>
      <c r="H475" s="14"/>
      <c r="I475" s="14"/>
    </row>
    <row r="476">
      <c r="A476" s="33"/>
      <c r="B476" s="33"/>
      <c r="C476" s="39"/>
      <c r="D476" s="39"/>
      <c r="E476" s="49"/>
      <c r="F476" s="49"/>
      <c r="G476" s="1"/>
      <c r="H476" s="14"/>
      <c r="I476" s="14"/>
    </row>
    <row r="477">
      <c r="A477" s="33"/>
      <c r="B477" s="33"/>
      <c r="C477" s="39"/>
      <c r="D477" s="39"/>
      <c r="E477" s="49"/>
      <c r="F477" s="49"/>
      <c r="G477" s="1"/>
      <c r="H477" s="14"/>
      <c r="I477" s="14"/>
    </row>
    <row r="478">
      <c r="A478" s="33"/>
      <c r="B478" s="33"/>
      <c r="C478" s="39"/>
      <c r="D478" s="39"/>
      <c r="E478" s="49"/>
      <c r="F478" s="49"/>
      <c r="G478" s="1"/>
      <c r="H478" s="14"/>
      <c r="I478" s="14"/>
    </row>
    <row r="479">
      <c r="A479" s="33"/>
      <c r="B479" s="33"/>
      <c r="C479" s="39"/>
      <c r="D479" s="39"/>
      <c r="E479" s="49"/>
      <c r="F479" s="49"/>
      <c r="G479" s="1"/>
      <c r="H479" s="14"/>
      <c r="I479" s="14"/>
    </row>
    <row r="480">
      <c r="A480" s="33"/>
      <c r="B480" s="33"/>
      <c r="C480" s="39"/>
      <c r="D480" s="39"/>
      <c r="E480" s="49"/>
      <c r="F480" s="49"/>
      <c r="G480" s="1"/>
      <c r="H480" s="14"/>
      <c r="I480" s="14"/>
    </row>
    <row r="481">
      <c r="A481" s="33"/>
      <c r="B481" s="33"/>
      <c r="C481" s="39"/>
      <c r="D481" s="39"/>
      <c r="E481" s="49"/>
      <c r="F481" s="49"/>
      <c r="G481" s="1"/>
      <c r="H481" s="14"/>
      <c r="I481" s="14"/>
    </row>
    <row r="482">
      <c r="A482" s="33"/>
      <c r="B482" s="33"/>
      <c r="C482" s="39"/>
      <c r="D482" s="39"/>
      <c r="E482" s="49"/>
      <c r="F482" s="49"/>
      <c r="G482" s="1"/>
      <c r="H482" s="14"/>
      <c r="I482" s="14"/>
    </row>
    <row r="483">
      <c r="A483" s="33"/>
      <c r="B483" s="33"/>
      <c r="C483" s="39"/>
      <c r="D483" s="39"/>
      <c r="E483" s="49"/>
      <c r="F483" s="49"/>
      <c r="G483" s="1"/>
      <c r="H483" s="14"/>
      <c r="I483" s="14"/>
    </row>
    <row r="484">
      <c r="A484" s="33"/>
      <c r="B484" s="33"/>
      <c r="C484" s="39"/>
      <c r="D484" s="39"/>
      <c r="E484" s="49"/>
      <c r="F484" s="49"/>
      <c r="G484" s="1"/>
      <c r="H484" s="14"/>
      <c r="I484" s="14"/>
    </row>
    <row r="485">
      <c r="A485" s="33"/>
      <c r="B485" s="33"/>
      <c r="C485" s="39"/>
      <c r="D485" s="39"/>
      <c r="E485" s="49"/>
      <c r="F485" s="49"/>
      <c r="G485" s="1"/>
      <c r="H485" s="14"/>
      <c r="I485" s="14"/>
    </row>
    <row r="486">
      <c r="A486" s="33"/>
      <c r="B486" s="33"/>
      <c r="C486" s="39"/>
      <c r="D486" s="39"/>
      <c r="E486" s="49"/>
      <c r="F486" s="49"/>
      <c r="G486" s="1"/>
      <c r="H486" s="14"/>
      <c r="I486" s="14"/>
    </row>
    <row r="487">
      <c r="A487" s="33"/>
      <c r="B487" s="33"/>
      <c r="C487" s="39"/>
      <c r="D487" s="39"/>
      <c r="E487" s="49"/>
      <c r="F487" s="49"/>
      <c r="G487" s="1"/>
      <c r="H487" s="14"/>
      <c r="I487" s="14"/>
    </row>
    <row r="488">
      <c r="A488" s="33"/>
      <c r="B488" s="33"/>
      <c r="C488" s="39"/>
      <c r="D488" s="39"/>
      <c r="E488" s="49"/>
      <c r="F488" s="49"/>
      <c r="G488" s="1"/>
      <c r="H488" s="14"/>
      <c r="I488" s="14"/>
    </row>
    <row r="489">
      <c r="A489" s="33"/>
      <c r="B489" s="33"/>
      <c r="C489" s="39"/>
      <c r="D489" s="39"/>
      <c r="E489" s="49"/>
      <c r="F489" s="49"/>
      <c r="G489" s="1"/>
      <c r="H489" s="14"/>
      <c r="I489" s="14"/>
    </row>
    <row r="490">
      <c r="A490" s="33"/>
      <c r="B490" s="33"/>
      <c r="C490" s="39"/>
      <c r="D490" s="39"/>
      <c r="E490" s="49"/>
      <c r="F490" s="49"/>
      <c r="G490" s="1"/>
      <c r="H490" s="14"/>
      <c r="I490" s="14"/>
    </row>
    <row r="491">
      <c r="A491" s="33"/>
      <c r="B491" s="33"/>
      <c r="C491" s="39"/>
      <c r="D491" s="39"/>
      <c r="E491" s="49"/>
      <c r="F491" s="49"/>
      <c r="G491" s="1"/>
      <c r="H491" s="14"/>
      <c r="I491" s="14"/>
    </row>
    <row r="492">
      <c r="A492" s="33"/>
      <c r="B492" s="33"/>
      <c r="C492" s="39"/>
      <c r="D492" s="39"/>
      <c r="E492" s="49"/>
      <c r="F492" s="49"/>
      <c r="G492" s="1"/>
      <c r="H492" s="14"/>
      <c r="I492" s="14"/>
    </row>
    <row r="493">
      <c r="A493" s="33"/>
      <c r="B493" s="33"/>
      <c r="C493" s="39"/>
      <c r="D493" s="39"/>
      <c r="E493" s="49"/>
      <c r="F493" s="49"/>
      <c r="G493" s="1"/>
      <c r="H493" s="14"/>
      <c r="I493" s="14"/>
    </row>
    <row r="494">
      <c r="A494" s="33"/>
      <c r="B494" s="33"/>
      <c r="C494" s="39"/>
      <c r="D494" s="39"/>
      <c r="E494" s="49"/>
      <c r="F494" s="49"/>
      <c r="G494" s="1"/>
      <c r="H494" s="14"/>
      <c r="I494" s="14"/>
    </row>
    <row r="495">
      <c r="A495" s="33"/>
      <c r="B495" s="33"/>
      <c r="C495" s="39"/>
      <c r="D495" s="39"/>
      <c r="E495" s="49"/>
      <c r="F495" s="49"/>
      <c r="G495" s="1"/>
      <c r="H495" s="14"/>
      <c r="I495" s="14"/>
    </row>
    <row r="496">
      <c r="A496" s="33"/>
      <c r="B496" s="33"/>
      <c r="C496" s="39"/>
      <c r="D496" s="39"/>
      <c r="E496" s="49"/>
      <c r="F496" s="49"/>
      <c r="G496" s="1"/>
      <c r="H496" s="14"/>
      <c r="I496" s="14"/>
    </row>
    <row r="497">
      <c r="A497" s="33"/>
      <c r="B497" s="33"/>
      <c r="C497" s="39"/>
      <c r="D497" s="39"/>
      <c r="E497" s="49"/>
      <c r="F497" s="49"/>
      <c r="G497" s="1"/>
      <c r="H497" s="14"/>
      <c r="I497" s="14"/>
    </row>
    <row r="498">
      <c r="A498" s="33"/>
      <c r="B498" s="33"/>
      <c r="C498" s="39"/>
      <c r="D498" s="39"/>
      <c r="E498" s="49"/>
      <c r="F498" s="49"/>
      <c r="G498" s="1"/>
      <c r="H498" s="14"/>
      <c r="I498" s="14"/>
    </row>
    <row r="499">
      <c r="A499" s="33"/>
      <c r="B499" s="33"/>
      <c r="C499" s="39"/>
      <c r="D499" s="39"/>
      <c r="E499" s="49"/>
      <c r="F499" s="49"/>
      <c r="G499" s="1"/>
      <c r="H499" s="14"/>
      <c r="I499" s="14"/>
    </row>
    <row r="500">
      <c r="A500" s="33"/>
      <c r="B500" s="33"/>
      <c r="C500" s="39"/>
      <c r="D500" s="39"/>
      <c r="E500" s="49"/>
      <c r="F500" s="49"/>
      <c r="G500" s="1"/>
      <c r="H500" s="14"/>
      <c r="I500" s="14"/>
    </row>
    <row r="501">
      <c r="A501" s="33"/>
      <c r="B501" s="33"/>
      <c r="C501" s="39"/>
      <c r="D501" s="39"/>
      <c r="E501" s="49"/>
      <c r="F501" s="49"/>
      <c r="G501" s="1"/>
      <c r="H501" s="14"/>
      <c r="I501" s="14"/>
    </row>
    <row r="502">
      <c r="A502" s="33"/>
      <c r="B502" s="33"/>
      <c r="C502" s="39"/>
      <c r="D502" s="39"/>
      <c r="E502" s="49"/>
      <c r="F502" s="49"/>
      <c r="G502" s="1"/>
      <c r="H502" s="14"/>
      <c r="I502" s="14"/>
    </row>
    <row r="503">
      <c r="A503" s="33"/>
      <c r="B503" s="33"/>
      <c r="C503" s="39"/>
      <c r="D503" s="39"/>
      <c r="E503" s="49"/>
      <c r="F503" s="49"/>
      <c r="G503" s="1"/>
      <c r="H503" s="14"/>
      <c r="I503" s="14"/>
    </row>
    <row r="504">
      <c r="A504" s="33"/>
      <c r="B504" s="33"/>
      <c r="C504" s="39"/>
      <c r="D504" s="39"/>
      <c r="E504" s="49"/>
      <c r="F504" s="49"/>
      <c r="G504" s="1"/>
      <c r="H504" s="14"/>
      <c r="I504" s="14"/>
    </row>
    <row r="505">
      <c r="A505" s="33"/>
      <c r="B505" s="33"/>
      <c r="C505" s="39"/>
      <c r="D505" s="39"/>
      <c r="E505" s="49"/>
      <c r="F505" s="49"/>
      <c r="G505" s="1"/>
      <c r="H505" s="14"/>
      <c r="I505" s="14"/>
    </row>
    <row r="506">
      <c r="A506" s="33"/>
      <c r="B506" s="33"/>
      <c r="C506" s="39"/>
      <c r="D506" s="39"/>
      <c r="E506" s="49"/>
      <c r="F506" s="49"/>
      <c r="G506" s="1"/>
      <c r="H506" s="14"/>
      <c r="I506" s="14"/>
    </row>
    <row r="507">
      <c r="A507" s="33"/>
      <c r="B507" s="33"/>
      <c r="C507" s="39"/>
      <c r="D507" s="39"/>
      <c r="E507" s="49"/>
      <c r="F507" s="49"/>
      <c r="G507" s="1"/>
      <c r="H507" s="14"/>
      <c r="I507" s="14"/>
    </row>
    <row r="508">
      <c r="A508" s="33"/>
      <c r="B508" s="33"/>
      <c r="C508" s="39"/>
      <c r="D508" s="39"/>
      <c r="E508" s="49"/>
      <c r="F508" s="49"/>
      <c r="G508" s="1"/>
      <c r="H508" s="14"/>
      <c r="I508" s="14"/>
    </row>
    <row r="509">
      <c r="A509" s="33"/>
      <c r="B509" s="33"/>
      <c r="C509" s="39"/>
      <c r="D509" s="39"/>
      <c r="E509" s="49"/>
      <c r="F509" s="49"/>
      <c r="G509" s="1"/>
      <c r="H509" s="14"/>
      <c r="I509" s="14"/>
    </row>
    <row r="510">
      <c r="A510" s="33"/>
      <c r="B510" s="33"/>
      <c r="C510" s="39"/>
      <c r="D510" s="39"/>
      <c r="E510" s="49"/>
      <c r="F510" s="49"/>
      <c r="G510" s="1"/>
      <c r="H510" s="14"/>
      <c r="I510" s="14"/>
    </row>
    <row r="511">
      <c r="A511" s="33"/>
      <c r="B511" s="33"/>
      <c r="C511" s="39"/>
      <c r="D511" s="39"/>
      <c r="E511" s="49"/>
      <c r="F511" s="49"/>
      <c r="G511" s="1"/>
      <c r="H511" s="14"/>
      <c r="I511" s="14"/>
    </row>
    <row r="512">
      <c r="A512" s="33"/>
      <c r="B512" s="33"/>
      <c r="C512" s="39"/>
      <c r="D512" s="39"/>
      <c r="E512" s="49"/>
      <c r="F512" s="49"/>
      <c r="G512" s="1"/>
      <c r="H512" s="14"/>
      <c r="I512" s="14"/>
    </row>
    <row r="513">
      <c r="A513" s="33"/>
      <c r="B513" s="33"/>
      <c r="C513" s="39"/>
      <c r="D513" s="39"/>
      <c r="E513" s="49"/>
      <c r="F513" s="49"/>
      <c r="G513" s="1"/>
      <c r="H513" s="14"/>
      <c r="I513" s="14"/>
    </row>
    <row r="514">
      <c r="A514" s="33"/>
      <c r="B514" s="33"/>
      <c r="C514" s="39"/>
      <c r="D514" s="39"/>
      <c r="E514" s="49"/>
      <c r="F514" s="49"/>
      <c r="G514" s="1"/>
      <c r="H514" s="14"/>
      <c r="I514" s="14"/>
    </row>
    <row r="515">
      <c r="A515" s="33"/>
      <c r="B515" s="33"/>
      <c r="C515" s="39"/>
      <c r="D515" s="39"/>
      <c r="E515" s="49"/>
      <c r="F515" s="49"/>
      <c r="G515" s="1"/>
      <c r="H515" s="14"/>
      <c r="I515" s="14"/>
    </row>
    <row r="516">
      <c r="A516" s="33"/>
      <c r="B516" s="33"/>
      <c r="C516" s="39"/>
      <c r="D516" s="39"/>
      <c r="E516" s="49"/>
      <c r="F516" s="49"/>
      <c r="G516" s="1"/>
      <c r="H516" s="14"/>
      <c r="I516" s="14"/>
    </row>
    <row r="517">
      <c r="A517" s="33"/>
      <c r="B517" s="33"/>
      <c r="C517" s="39"/>
      <c r="D517" s="39"/>
      <c r="E517" s="49"/>
      <c r="F517" s="49"/>
      <c r="G517" s="1"/>
      <c r="H517" s="14"/>
      <c r="I517" s="14"/>
    </row>
    <row r="518">
      <c r="A518" s="33"/>
      <c r="B518" s="33"/>
      <c r="C518" s="39"/>
      <c r="D518" s="39"/>
      <c r="E518" s="49"/>
      <c r="F518" s="49"/>
      <c r="G518" s="1"/>
      <c r="H518" s="14"/>
      <c r="I518" s="14"/>
    </row>
    <row r="519">
      <c r="A519" s="33"/>
      <c r="B519" s="33"/>
      <c r="C519" s="39"/>
      <c r="D519" s="39"/>
      <c r="E519" s="49"/>
      <c r="F519" s="49"/>
      <c r="G519" s="1"/>
      <c r="H519" s="14"/>
      <c r="I519" s="14"/>
    </row>
    <row r="520">
      <c r="A520" s="33"/>
      <c r="B520" s="33"/>
      <c r="C520" s="39"/>
      <c r="D520" s="39"/>
      <c r="E520" s="49"/>
      <c r="F520" s="49"/>
      <c r="G520" s="1"/>
      <c r="H520" s="14"/>
      <c r="I520" s="14"/>
    </row>
    <row r="521">
      <c r="A521" s="33"/>
      <c r="B521" s="33"/>
      <c r="C521" s="39"/>
      <c r="D521" s="39"/>
      <c r="E521" s="49"/>
      <c r="F521" s="49"/>
      <c r="G521" s="1"/>
      <c r="H521" s="14"/>
      <c r="I521" s="14"/>
    </row>
    <row r="522">
      <c r="A522" s="33"/>
      <c r="B522" s="33"/>
      <c r="C522" s="39"/>
      <c r="D522" s="39"/>
      <c r="E522" s="49"/>
      <c r="F522" s="49"/>
      <c r="G522" s="1"/>
      <c r="H522" s="14"/>
      <c r="I522" s="14"/>
    </row>
    <row r="523">
      <c r="A523" s="33"/>
      <c r="B523" s="33"/>
      <c r="C523" s="39"/>
      <c r="D523" s="39"/>
      <c r="E523" s="49"/>
      <c r="F523" s="49"/>
      <c r="G523" s="1"/>
      <c r="H523" s="14"/>
      <c r="I523" s="14"/>
    </row>
    <row r="524">
      <c r="A524" s="33"/>
      <c r="B524" s="33"/>
      <c r="C524" s="39"/>
      <c r="D524" s="39"/>
      <c r="E524" s="49"/>
      <c r="F524" s="49"/>
      <c r="G524" s="1"/>
      <c r="H524" s="14"/>
      <c r="I524" s="14"/>
    </row>
    <row r="525">
      <c r="A525" s="33"/>
      <c r="B525" s="33"/>
      <c r="C525" s="39"/>
      <c r="D525" s="39"/>
      <c r="E525" s="49"/>
      <c r="F525" s="49"/>
      <c r="G525" s="1"/>
      <c r="H525" s="14"/>
      <c r="I525" s="14"/>
    </row>
    <row r="526">
      <c r="A526" s="33"/>
      <c r="B526" s="33"/>
      <c r="C526" s="39"/>
      <c r="D526" s="39"/>
      <c r="E526" s="49"/>
      <c r="F526" s="49"/>
      <c r="G526" s="1"/>
      <c r="H526" s="14"/>
      <c r="I526" s="14"/>
    </row>
    <row r="527">
      <c r="A527" s="33"/>
      <c r="B527" s="33"/>
      <c r="C527" s="39"/>
      <c r="D527" s="39"/>
      <c r="E527" s="49"/>
      <c r="F527" s="49"/>
      <c r="G527" s="1"/>
      <c r="H527" s="14"/>
      <c r="I527" s="14"/>
    </row>
    <row r="528">
      <c r="A528" s="33"/>
      <c r="B528" s="33"/>
      <c r="C528" s="39"/>
      <c r="D528" s="39"/>
      <c r="E528" s="49"/>
      <c r="F528" s="49"/>
      <c r="G528" s="1"/>
      <c r="H528" s="14"/>
      <c r="I528" s="14"/>
    </row>
    <row r="529">
      <c r="A529" s="33"/>
      <c r="B529" s="33"/>
      <c r="C529" s="39"/>
      <c r="D529" s="39"/>
      <c r="E529" s="49"/>
      <c r="F529" s="49"/>
      <c r="G529" s="1"/>
      <c r="H529" s="14"/>
      <c r="I529" s="14"/>
    </row>
    <row r="530">
      <c r="A530" s="33"/>
      <c r="B530" s="33"/>
      <c r="C530" s="39"/>
      <c r="D530" s="39"/>
      <c r="E530" s="49"/>
      <c r="F530" s="49"/>
      <c r="G530" s="1"/>
      <c r="H530" s="14"/>
      <c r="I530" s="14"/>
    </row>
    <row r="531">
      <c r="A531" s="33"/>
      <c r="B531" s="33"/>
      <c r="C531" s="39"/>
      <c r="D531" s="39"/>
      <c r="E531" s="49"/>
      <c r="F531" s="49"/>
      <c r="G531" s="1"/>
      <c r="H531" s="14"/>
      <c r="I531" s="14"/>
    </row>
    <row r="532">
      <c r="A532" s="33"/>
      <c r="B532" s="33"/>
      <c r="C532" s="39"/>
      <c r="D532" s="39"/>
      <c r="E532" s="49"/>
      <c r="F532" s="49"/>
      <c r="G532" s="1"/>
      <c r="H532" s="14"/>
      <c r="I532" s="14"/>
    </row>
    <row r="533">
      <c r="A533" s="33"/>
      <c r="B533" s="33"/>
      <c r="C533" s="39"/>
      <c r="D533" s="39"/>
      <c r="E533" s="49"/>
      <c r="F533" s="49"/>
      <c r="G533" s="1"/>
      <c r="H533" s="14"/>
      <c r="I533" s="14"/>
    </row>
    <row r="534">
      <c r="A534" s="33"/>
      <c r="B534" s="33"/>
      <c r="C534" s="39"/>
      <c r="D534" s="39"/>
      <c r="E534" s="49"/>
      <c r="F534" s="49"/>
      <c r="G534" s="1"/>
      <c r="H534" s="14"/>
      <c r="I534" s="14"/>
    </row>
    <row r="535">
      <c r="A535" s="33"/>
      <c r="B535" s="33"/>
      <c r="C535" s="39"/>
      <c r="D535" s="39"/>
      <c r="E535" s="49"/>
      <c r="F535" s="49"/>
      <c r="G535" s="1"/>
      <c r="H535" s="14"/>
      <c r="I535" s="14"/>
    </row>
    <row r="536">
      <c r="A536" s="33"/>
      <c r="B536" s="33"/>
      <c r="C536" s="39"/>
      <c r="D536" s="39"/>
      <c r="E536" s="49"/>
      <c r="F536" s="49"/>
      <c r="G536" s="1"/>
      <c r="H536" s="14"/>
      <c r="I536" s="14"/>
    </row>
    <row r="537">
      <c r="A537" s="33"/>
      <c r="B537" s="33"/>
      <c r="C537" s="39"/>
      <c r="D537" s="39"/>
      <c r="E537" s="49"/>
      <c r="F537" s="49"/>
      <c r="G537" s="1"/>
      <c r="H537" s="14"/>
      <c r="I537" s="14"/>
    </row>
    <row r="538">
      <c r="A538" s="33"/>
      <c r="B538" s="33"/>
      <c r="C538" s="39"/>
      <c r="D538" s="39"/>
      <c r="E538" s="49"/>
      <c r="F538" s="49"/>
      <c r="G538" s="1"/>
      <c r="H538" s="14"/>
      <c r="I538" s="14"/>
    </row>
    <row r="539">
      <c r="A539" s="33"/>
      <c r="B539" s="33"/>
      <c r="C539" s="39"/>
      <c r="D539" s="39"/>
      <c r="E539" s="49"/>
      <c r="F539" s="49"/>
      <c r="G539" s="1"/>
      <c r="H539" s="14"/>
      <c r="I539" s="14"/>
    </row>
    <row r="540">
      <c r="A540" s="33"/>
      <c r="B540" s="33"/>
      <c r="C540" s="39"/>
      <c r="D540" s="39"/>
      <c r="E540" s="49"/>
      <c r="F540" s="49"/>
      <c r="G540" s="1"/>
      <c r="H540" s="14"/>
      <c r="I540" s="14"/>
    </row>
    <row r="541">
      <c r="A541" s="33"/>
      <c r="B541" s="33"/>
      <c r="C541" s="39"/>
      <c r="D541" s="39"/>
      <c r="E541" s="49"/>
      <c r="F541" s="49"/>
      <c r="G541" s="1"/>
      <c r="H541" s="14"/>
      <c r="I541" s="14"/>
    </row>
    <row r="542">
      <c r="A542" s="33"/>
      <c r="B542" s="33"/>
      <c r="C542" s="39"/>
      <c r="D542" s="39"/>
      <c r="E542" s="49"/>
      <c r="F542" s="49"/>
      <c r="G542" s="1"/>
      <c r="H542" s="14"/>
      <c r="I542" s="14"/>
    </row>
    <row r="543">
      <c r="A543" s="33"/>
      <c r="B543" s="33"/>
      <c r="C543" s="39"/>
      <c r="D543" s="39"/>
      <c r="E543" s="49"/>
      <c r="F543" s="49"/>
      <c r="G543" s="1"/>
      <c r="H543" s="14"/>
      <c r="I543" s="14"/>
    </row>
    <row r="544">
      <c r="A544" s="33"/>
      <c r="B544" s="33"/>
      <c r="C544" s="39"/>
      <c r="D544" s="39"/>
      <c r="E544" s="49"/>
      <c r="F544" s="49"/>
      <c r="G544" s="1"/>
      <c r="H544" s="14"/>
      <c r="I544" s="14"/>
    </row>
    <row r="545">
      <c r="A545" s="33"/>
      <c r="B545" s="33"/>
      <c r="C545" s="39"/>
      <c r="D545" s="39"/>
      <c r="E545" s="49"/>
      <c r="F545" s="49"/>
      <c r="G545" s="1"/>
      <c r="H545" s="14"/>
      <c r="I545" s="14"/>
    </row>
    <row r="546">
      <c r="A546" s="33"/>
      <c r="B546" s="33"/>
      <c r="C546" s="39"/>
      <c r="D546" s="39"/>
      <c r="E546" s="49"/>
      <c r="F546" s="49"/>
      <c r="G546" s="1"/>
      <c r="H546" s="14"/>
      <c r="I546" s="14"/>
    </row>
    <row r="547">
      <c r="A547" s="33"/>
      <c r="B547" s="33"/>
      <c r="C547" s="39"/>
      <c r="D547" s="39"/>
      <c r="E547" s="49"/>
      <c r="F547" s="49"/>
      <c r="G547" s="1"/>
      <c r="H547" s="14"/>
      <c r="I547" s="14"/>
    </row>
    <row r="548">
      <c r="A548" s="33"/>
      <c r="B548" s="33"/>
      <c r="C548" s="39"/>
      <c r="D548" s="39"/>
      <c r="E548" s="49"/>
      <c r="F548" s="49"/>
      <c r="G548" s="1"/>
      <c r="H548" s="14"/>
      <c r="I548" s="14"/>
    </row>
    <row r="549">
      <c r="A549" s="33"/>
      <c r="B549" s="33"/>
      <c r="C549" s="39"/>
      <c r="D549" s="39"/>
      <c r="E549" s="49"/>
      <c r="F549" s="49"/>
      <c r="G549" s="1"/>
      <c r="H549" s="14"/>
      <c r="I549" s="14"/>
    </row>
    <row r="550">
      <c r="A550" s="33"/>
      <c r="B550" s="33"/>
      <c r="C550" s="39"/>
      <c r="D550" s="39"/>
      <c r="E550" s="49"/>
      <c r="F550" s="49"/>
      <c r="G550" s="1"/>
      <c r="H550" s="14"/>
      <c r="I550" s="14"/>
    </row>
    <row r="551">
      <c r="A551" s="33"/>
      <c r="B551" s="33"/>
      <c r="C551" s="39"/>
      <c r="D551" s="39"/>
      <c r="E551" s="49"/>
      <c r="F551" s="49"/>
      <c r="G551" s="1"/>
      <c r="H551" s="14"/>
      <c r="I551" s="14"/>
    </row>
    <row r="552">
      <c r="A552" s="33"/>
      <c r="B552" s="33"/>
      <c r="C552" s="39"/>
      <c r="D552" s="39"/>
      <c r="E552" s="49"/>
      <c r="F552" s="49"/>
      <c r="G552" s="1"/>
      <c r="H552" s="14"/>
      <c r="I552" s="14"/>
    </row>
    <row r="553">
      <c r="A553" s="33"/>
      <c r="B553" s="33"/>
      <c r="C553" s="39"/>
      <c r="D553" s="39"/>
      <c r="E553" s="49"/>
      <c r="F553" s="49"/>
      <c r="G553" s="1"/>
      <c r="H553" s="14"/>
      <c r="I553" s="14"/>
    </row>
    <row r="554">
      <c r="A554" s="33"/>
      <c r="B554" s="33"/>
      <c r="C554" s="39"/>
      <c r="D554" s="39"/>
      <c r="E554" s="49"/>
      <c r="F554" s="49"/>
      <c r="G554" s="1"/>
      <c r="H554" s="14"/>
      <c r="I554" s="14"/>
    </row>
    <row r="555">
      <c r="A555" s="33"/>
      <c r="B555" s="33"/>
      <c r="C555" s="39"/>
      <c r="D555" s="39"/>
      <c r="E555" s="49"/>
      <c r="F555" s="49"/>
      <c r="G555" s="1"/>
      <c r="H555" s="14"/>
      <c r="I555" s="14"/>
    </row>
    <row r="556">
      <c r="A556" s="33"/>
      <c r="B556" s="33"/>
      <c r="C556" s="39"/>
      <c r="D556" s="39"/>
      <c r="E556" s="49"/>
      <c r="F556" s="49"/>
      <c r="G556" s="1"/>
      <c r="H556" s="14"/>
      <c r="I556" s="14"/>
    </row>
    <row r="557">
      <c r="A557" s="33"/>
      <c r="B557" s="33"/>
      <c r="C557" s="39"/>
      <c r="D557" s="39"/>
      <c r="E557" s="49"/>
      <c r="F557" s="49"/>
      <c r="G557" s="1"/>
      <c r="H557" s="14"/>
      <c r="I557" s="14"/>
    </row>
    <row r="558">
      <c r="A558" s="33"/>
      <c r="B558" s="33"/>
      <c r="C558" s="39"/>
      <c r="D558" s="39"/>
      <c r="E558" s="49"/>
      <c r="F558" s="49"/>
      <c r="G558" s="1"/>
      <c r="H558" s="14"/>
      <c r="I558" s="14"/>
    </row>
    <row r="559">
      <c r="A559" s="33"/>
      <c r="B559" s="33"/>
      <c r="C559" s="39"/>
      <c r="D559" s="39"/>
      <c r="E559" s="49"/>
      <c r="F559" s="49"/>
      <c r="G559" s="1"/>
      <c r="H559" s="14"/>
      <c r="I559" s="14"/>
    </row>
    <row r="560">
      <c r="A560" s="33"/>
      <c r="B560" s="33"/>
      <c r="C560" s="39"/>
      <c r="D560" s="39"/>
      <c r="E560" s="49"/>
      <c r="F560" s="49"/>
      <c r="G560" s="1"/>
      <c r="H560" s="14"/>
      <c r="I560" s="14"/>
    </row>
    <row r="561">
      <c r="A561" s="33"/>
      <c r="B561" s="33"/>
      <c r="C561" s="39"/>
      <c r="D561" s="39"/>
      <c r="E561" s="49"/>
      <c r="F561" s="49"/>
      <c r="G561" s="1"/>
      <c r="H561" s="14"/>
      <c r="I561" s="14"/>
    </row>
    <row r="562">
      <c r="A562" s="33"/>
      <c r="B562" s="33"/>
      <c r="C562" s="39"/>
      <c r="D562" s="39"/>
      <c r="E562" s="49"/>
      <c r="F562" s="49"/>
      <c r="G562" s="1"/>
      <c r="H562" s="14"/>
      <c r="I562" s="14"/>
    </row>
    <row r="563">
      <c r="A563" s="33"/>
      <c r="B563" s="33"/>
      <c r="C563" s="39"/>
      <c r="D563" s="39"/>
      <c r="E563" s="49"/>
      <c r="F563" s="49"/>
      <c r="G563" s="1"/>
      <c r="H563" s="14"/>
      <c r="I563" s="14"/>
    </row>
    <row r="564">
      <c r="A564" s="33"/>
      <c r="B564" s="33"/>
      <c r="C564" s="39"/>
      <c r="D564" s="39"/>
      <c r="E564" s="49"/>
      <c r="F564" s="49"/>
      <c r="G564" s="1"/>
      <c r="H564" s="14"/>
      <c r="I564" s="14"/>
    </row>
    <row r="565">
      <c r="A565" s="33"/>
      <c r="B565" s="33"/>
      <c r="C565" s="39"/>
      <c r="D565" s="39"/>
      <c r="E565" s="49"/>
      <c r="F565" s="49"/>
      <c r="G565" s="1"/>
      <c r="H565" s="14"/>
      <c r="I565" s="14"/>
    </row>
    <row r="566">
      <c r="A566" s="33"/>
      <c r="B566" s="33"/>
      <c r="C566" s="39"/>
      <c r="D566" s="39"/>
      <c r="E566" s="49"/>
      <c r="F566" s="49"/>
      <c r="G566" s="1"/>
      <c r="H566" s="14"/>
      <c r="I566" s="14"/>
    </row>
    <row r="567">
      <c r="A567" s="33"/>
      <c r="B567" s="33"/>
      <c r="C567" s="39"/>
      <c r="D567" s="39"/>
      <c r="E567" s="49"/>
      <c r="F567" s="49"/>
      <c r="G567" s="1"/>
      <c r="H567" s="14"/>
      <c r="I567" s="14"/>
    </row>
    <row r="568">
      <c r="A568" s="33"/>
      <c r="B568" s="33"/>
      <c r="C568" s="39"/>
      <c r="D568" s="39"/>
      <c r="E568" s="49"/>
      <c r="F568" s="49"/>
      <c r="G568" s="1"/>
      <c r="H568" s="14"/>
      <c r="I568" s="14"/>
    </row>
    <row r="569">
      <c r="A569" s="33"/>
      <c r="B569" s="33"/>
      <c r="C569" s="39"/>
      <c r="D569" s="39"/>
      <c r="E569" s="49"/>
      <c r="F569" s="49"/>
      <c r="G569" s="1"/>
      <c r="H569" s="14"/>
      <c r="I569" s="14"/>
    </row>
    <row r="570">
      <c r="A570" s="33"/>
      <c r="B570" s="33"/>
      <c r="C570" s="39"/>
      <c r="D570" s="39"/>
      <c r="E570" s="49"/>
      <c r="F570" s="49"/>
      <c r="G570" s="1"/>
      <c r="H570" s="14"/>
      <c r="I570" s="14"/>
    </row>
    <row r="571">
      <c r="A571" s="33"/>
      <c r="B571" s="33"/>
      <c r="C571" s="39"/>
      <c r="D571" s="39"/>
      <c r="E571" s="49"/>
      <c r="F571" s="49"/>
      <c r="G571" s="1"/>
      <c r="H571" s="14"/>
      <c r="I571" s="14"/>
    </row>
    <row r="572">
      <c r="A572" s="33"/>
      <c r="B572" s="33"/>
      <c r="C572" s="39"/>
      <c r="D572" s="39"/>
      <c r="E572" s="49"/>
      <c r="F572" s="49"/>
      <c r="G572" s="1"/>
      <c r="H572" s="14"/>
      <c r="I572" s="14"/>
    </row>
    <row r="573">
      <c r="A573" s="33"/>
      <c r="B573" s="33"/>
      <c r="C573" s="39"/>
      <c r="D573" s="39"/>
      <c r="E573" s="49"/>
      <c r="F573" s="49"/>
      <c r="G573" s="1"/>
      <c r="H573" s="14"/>
      <c r="I573" s="14"/>
    </row>
    <row r="574">
      <c r="A574" s="33"/>
      <c r="B574" s="33"/>
      <c r="C574" s="39"/>
      <c r="D574" s="39"/>
      <c r="E574" s="49"/>
      <c r="F574" s="49"/>
      <c r="G574" s="1"/>
      <c r="H574" s="14"/>
      <c r="I574" s="14"/>
    </row>
    <row r="575">
      <c r="A575" s="33"/>
      <c r="B575" s="33"/>
      <c r="C575" s="39"/>
      <c r="D575" s="39"/>
      <c r="E575" s="49"/>
      <c r="F575" s="49"/>
      <c r="G575" s="1"/>
      <c r="H575" s="14"/>
      <c r="I575" s="14"/>
    </row>
    <row r="576">
      <c r="A576" s="33"/>
      <c r="B576" s="33"/>
      <c r="C576" s="39"/>
      <c r="D576" s="39"/>
      <c r="E576" s="49"/>
      <c r="F576" s="49"/>
      <c r="G576" s="1"/>
      <c r="H576" s="14"/>
      <c r="I576" s="14"/>
    </row>
    <row r="577">
      <c r="A577" s="33"/>
      <c r="B577" s="33"/>
      <c r="C577" s="39"/>
      <c r="D577" s="39"/>
      <c r="E577" s="49"/>
      <c r="F577" s="49"/>
      <c r="G577" s="1"/>
      <c r="H577" s="14"/>
      <c r="I577" s="14"/>
    </row>
    <row r="578">
      <c r="A578" s="33"/>
      <c r="B578" s="33"/>
      <c r="C578" s="39"/>
      <c r="D578" s="39"/>
      <c r="E578" s="49"/>
      <c r="F578" s="49"/>
      <c r="G578" s="1"/>
      <c r="H578" s="14"/>
      <c r="I578" s="14"/>
    </row>
    <row r="579">
      <c r="A579" s="33"/>
      <c r="B579" s="33"/>
      <c r="C579" s="39"/>
      <c r="D579" s="39"/>
      <c r="E579" s="49"/>
      <c r="F579" s="49"/>
      <c r="G579" s="1"/>
      <c r="H579" s="14"/>
      <c r="I579" s="14"/>
    </row>
    <row r="580">
      <c r="A580" s="33"/>
      <c r="B580" s="33"/>
      <c r="C580" s="39"/>
      <c r="D580" s="39"/>
      <c r="E580" s="49"/>
      <c r="F580" s="49"/>
      <c r="G580" s="1"/>
      <c r="H580" s="14"/>
      <c r="I580" s="14"/>
    </row>
    <row r="581">
      <c r="A581" s="33"/>
      <c r="B581" s="33"/>
      <c r="C581" s="39"/>
      <c r="D581" s="39"/>
      <c r="E581" s="49"/>
      <c r="F581" s="49"/>
      <c r="G581" s="1"/>
      <c r="H581" s="14"/>
      <c r="I581" s="14"/>
    </row>
    <row r="582">
      <c r="A582" s="33"/>
      <c r="B582" s="33"/>
      <c r="C582" s="39"/>
      <c r="D582" s="39"/>
      <c r="E582" s="49"/>
      <c r="F582" s="49"/>
      <c r="G582" s="1"/>
      <c r="H582" s="14"/>
      <c r="I582" s="14"/>
    </row>
    <row r="583">
      <c r="A583" s="33"/>
      <c r="B583" s="33"/>
      <c r="C583" s="39"/>
      <c r="D583" s="39"/>
      <c r="E583" s="49"/>
      <c r="F583" s="49"/>
      <c r="G583" s="1"/>
      <c r="H583" s="14"/>
      <c r="I583" s="14"/>
    </row>
    <row r="584">
      <c r="A584" s="33"/>
      <c r="B584" s="33"/>
      <c r="C584" s="39"/>
      <c r="D584" s="39"/>
      <c r="E584" s="49"/>
      <c r="F584" s="49"/>
      <c r="G584" s="1"/>
      <c r="H584" s="14"/>
      <c r="I584" s="14"/>
    </row>
    <row r="585">
      <c r="A585" s="33"/>
      <c r="B585" s="33"/>
      <c r="C585" s="39"/>
      <c r="D585" s="39"/>
      <c r="E585" s="49"/>
      <c r="F585" s="49"/>
      <c r="G585" s="1"/>
      <c r="H585" s="14"/>
      <c r="I585" s="14"/>
    </row>
    <row r="586">
      <c r="A586" s="33"/>
      <c r="B586" s="33"/>
      <c r="C586" s="39"/>
      <c r="D586" s="39"/>
      <c r="E586" s="49"/>
      <c r="F586" s="49"/>
      <c r="G586" s="1"/>
      <c r="H586" s="14"/>
      <c r="I586" s="14"/>
    </row>
    <row r="587">
      <c r="A587" s="33"/>
      <c r="B587" s="33"/>
      <c r="C587" s="39"/>
      <c r="D587" s="39"/>
      <c r="E587" s="49"/>
      <c r="F587" s="49"/>
      <c r="G587" s="1"/>
      <c r="H587" s="14"/>
      <c r="I587" s="14"/>
    </row>
    <row r="588">
      <c r="A588" s="33"/>
      <c r="B588" s="33"/>
      <c r="C588" s="39"/>
      <c r="D588" s="39"/>
      <c r="E588" s="49"/>
      <c r="F588" s="49"/>
      <c r="G588" s="1"/>
      <c r="H588" s="14"/>
      <c r="I588" s="14"/>
    </row>
    <row r="589">
      <c r="A589" s="33"/>
      <c r="B589" s="33"/>
      <c r="C589" s="39"/>
      <c r="D589" s="39"/>
      <c r="E589" s="49"/>
      <c r="F589" s="49"/>
      <c r="G589" s="1"/>
      <c r="H589" s="14"/>
      <c r="I589" s="14"/>
    </row>
    <row r="590">
      <c r="A590" s="33"/>
      <c r="B590" s="33"/>
      <c r="C590" s="39"/>
      <c r="D590" s="39"/>
      <c r="E590" s="49"/>
      <c r="F590" s="49"/>
      <c r="G590" s="1"/>
      <c r="H590" s="14"/>
      <c r="I590" s="14"/>
    </row>
    <row r="591">
      <c r="A591" s="33"/>
      <c r="B591" s="33"/>
      <c r="C591" s="39"/>
      <c r="D591" s="39"/>
      <c r="E591" s="49"/>
      <c r="F591" s="49"/>
      <c r="G591" s="1"/>
      <c r="H591" s="14"/>
      <c r="I591" s="14"/>
    </row>
    <row r="592">
      <c r="A592" s="33"/>
      <c r="B592" s="33"/>
      <c r="C592" s="39"/>
      <c r="D592" s="39"/>
      <c r="E592" s="49"/>
      <c r="F592" s="49"/>
      <c r="G592" s="1"/>
      <c r="H592" s="14"/>
      <c r="I592" s="14"/>
    </row>
    <row r="593">
      <c r="A593" s="33"/>
      <c r="B593" s="33"/>
      <c r="C593" s="39"/>
      <c r="D593" s="39"/>
      <c r="E593" s="49"/>
      <c r="F593" s="49"/>
      <c r="G593" s="1"/>
      <c r="H593" s="14"/>
      <c r="I593" s="14"/>
    </row>
    <row r="594">
      <c r="A594" s="33"/>
      <c r="B594" s="33"/>
      <c r="C594" s="39"/>
      <c r="D594" s="39"/>
      <c r="E594" s="49"/>
      <c r="F594" s="49"/>
      <c r="G594" s="1"/>
      <c r="H594" s="14"/>
      <c r="I594" s="14"/>
    </row>
    <row r="595">
      <c r="A595" s="33"/>
      <c r="B595" s="33"/>
      <c r="C595" s="39"/>
      <c r="D595" s="39"/>
      <c r="E595" s="49"/>
      <c r="F595" s="49"/>
      <c r="G595" s="1"/>
      <c r="H595" s="14"/>
      <c r="I595" s="14"/>
    </row>
    <row r="596">
      <c r="A596" s="33"/>
      <c r="B596" s="33"/>
      <c r="C596" s="39"/>
      <c r="D596" s="39"/>
      <c r="E596" s="49"/>
      <c r="F596" s="49"/>
      <c r="G596" s="1"/>
      <c r="H596" s="14"/>
      <c r="I596" s="14"/>
    </row>
    <row r="597">
      <c r="A597" s="33"/>
      <c r="B597" s="33"/>
      <c r="C597" s="39"/>
      <c r="D597" s="39"/>
      <c r="E597" s="49"/>
      <c r="F597" s="49"/>
      <c r="G597" s="1"/>
      <c r="H597" s="14"/>
      <c r="I597" s="14"/>
    </row>
    <row r="598">
      <c r="A598" s="33"/>
      <c r="B598" s="33"/>
      <c r="C598" s="39"/>
      <c r="D598" s="39"/>
      <c r="E598" s="49"/>
      <c r="F598" s="49"/>
      <c r="G598" s="1"/>
      <c r="H598" s="14"/>
      <c r="I598" s="14"/>
    </row>
    <row r="599">
      <c r="A599" s="33"/>
      <c r="B599" s="33"/>
      <c r="C599" s="39"/>
      <c r="D599" s="39"/>
      <c r="E599" s="49"/>
      <c r="F599" s="49"/>
      <c r="G599" s="1"/>
      <c r="H599" s="14"/>
      <c r="I599" s="14"/>
    </row>
    <row r="600">
      <c r="A600" s="33"/>
      <c r="B600" s="33"/>
      <c r="C600" s="39"/>
      <c r="D600" s="39"/>
      <c r="E600" s="49"/>
      <c r="F600" s="49"/>
      <c r="G600" s="1"/>
      <c r="H600" s="14"/>
      <c r="I600" s="14"/>
    </row>
    <row r="601">
      <c r="A601" s="33"/>
      <c r="B601" s="33"/>
      <c r="C601" s="39"/>
      <c r="D601" s="39"/>
      <c r="E601" s="49"/>
      <c r="F601" s="49"/>
      <c r="G601" s="1"/>
      <c r="H601" s="14"/>
      <c r="I601" s="14"/>
    </row>
    <row r="602">
      <c r="A602" s="33"/>
      <c r="B602" s="33"/>
      <c r="C602" s="39"/>
      <c r="D602" s="39"/>
      <c r="E602" s="49"/>
      <c r="F602" s="49"/>
      <c r="G602" s="1"/>
      <c r="H602" s="14"/>
      <c r="I602" s="14"/>
    </row>
    <row r="603">
      <c r="A603" s="33"/>
      <c r="B603" s="33"/>
      <c r="C603" s="39"/>
      <c r="D603" s="39"/>
      <c r="E603" s="49"/>
      <c r="F603" s="49"/>
      <c r="G603" s="1"/>
      <c r="H603" s="14"/>
      <c r="I603" s="14"/>
    </row>
    <row r="604">
      <c r="A604" s="33"/>
      <c r="B604" s="33"/>
      <c r="C604" s="39"/>
      <c r="D604" s="39"/>
      <c r="E604" s="49"/>
      <c r="F604" s="49"/>
      <c r="G604" s="1"/>
      <c r="H604" s="14"/>
      <c r="I604" s="14"/>
    </row>
    <row r="605">
      <c r="A605" s="33"/>
      <c r="B605" s="33"/>
      <c r="C605" s="39"/>
      <c r="D605" s="39"/>
      <c r="E605" s="49"/>
      <c r="F605" s="49"/>
      <c r="G605" s="1"/>
      <c r="H605" s="14"/>
      <c r="I605" s="14"/>
    </row>
    <row r="606">
      <c r="A606" s="33"/>
      <c r="B606" s="33"/>
      <c r="C606" s="39"/>
      <c r="D606" s="39"/>
      <c r="E606" s="49"/>
      <c r="F606" s="49"/>
      <c r="G606" s="1"/>
      <c r="H606" s="14"/>
      <c r="I606" s="14"/>
    </row>
    <row r="607">
      <c r="A607" s="33"/>
      <c r="B607" s="33"/>
      <c r="C607" s="39"/>
      <c r="D607" s="39"/>
      <c r="E607" s="49"/>
      <c r="F607" s="49"/>
      <c r="G607" s="1"/>
      <c r="H607" s="14"/>
      <c r="I607" s="14"/>
    </row>
    <row r="608">
      <c r="A608" s="33"/>
      <c r="B608" s="33"/>
      <c r="C608" s="39"/>
      <c r="D608" s="39"/>
      <c r="E608" s="49"/>
      <c r="F608" s="49"/>
      <c r="G608" s="1"/>
      <c r="H608" s="14"/>
      <c r="I608" s="14"/>
    </row>
    <row r="609">
      <c r="A609" s="33"/>
      <c r="B609" s="33"/>
      <c r="C609" s="39"/>
      <c r="D609" s="39"/>
      <c r="E609" s="49"/>
      <c r="F609" s="49"/>
      <c r="G609" s="1"/>
      <c r="H609" s="14"/>
      <c r="I609" s="14"/>
    </row>
    <row r="610">
      <c r="A610" s="33"/>
      <c r="B610" s="33"/>
      <c r="C610" s="39"/>
      <c r="D610" s="39"/>
      <c r="E610" s="49"/>
      <c r="F610" s="49"/>
      <c r="G610" s="1"/>
      <c r="H610" s="14"/>
      <c r="I610" s="14"/>
    </row>
    <row r="611">
      <c r="A611" s="33"/>
      <c r="B611" s="33"/>
      <c r="C611" s="39"/>
      <c r="D611" s="39"/>
      <c r="E611" s="49"/>
      <c r="F611" s="49"/>
      <c r="G611" s="1"/>
      <c r="H611" s="14"/>
      <c r="I611" s="14"/>
    </row>
    <row r="612">
      <c r="A612" s="33"/>
      <c r="B612" s="33"/>
      <c r="C612" s="39"/>
      <c r="D612" s="39"/>
      <c r="E612" s="49"/>
      <c r="F612" s="49"/>
      <c r="G612" s="1"/>
      <c r="H612" s="14"/>
      <c r="I612" s="14"/>
    </row>
    <row r="613">
      <c r="A613" s="33"/>
      <c r="B613" s="33"/>
      <c r="C613" s="39"/>
      <c r="D613" s="39"/>
      <c r="E613" s="49"/>
      <c r="F613" s="49"/>
      <c r="G613" s="1"/>
      <c r="H613" s="14"/>
      <c r="I613" s="14"/>
    </row>
    <row r="614">
      <c r="A614" s="33"/>
      <c r="B614" s="33"/>
      <c r="C614" s="39"/>
      <c r="D614" s="39"/>
      <c r="E614" s="49"/>
      <c r="F614" s="49"/>
      <c r="G614" s="1"/>
      <c r="H614" s="14"/>
      <c r="I614" s="14"/>
    </row>
    <row r="615">
      <c r="A615" s="33"/>
      <c r="B615" s="33"/>
      <c r="C615" s="39"/>
      <c r="D615" s="39"/>
      <c r="E615" s="49"/>
      <c r="F615" s="49"/>
      <c r="G615" s="1"/>
      <c r="H615" s="14"/>
      <c r="I615" s="14"/>
    </row>
    <row r="616">
      <c r="A616" s="33"/>
      <c r="B616" s="33"/>
      <c r="C616" s="39"/>
      <c r="D616" s="39"/>
      <c r="E616" s="49"/>
      <c r="F616" s="49"/>
      <c r="G616" s="1"/>
      <c r="H616" s="14"/>
      <c r="I616" s="14"/>
    </row>
    <row r="617">
      <c r="A617" s="33"/>
      <c r="B617" s="33"/>
      <c r="C617" s="39"/>
      <c r="D617" s="39"/>
      <c r="E617" s="49"/>
      <c r="F617" s="49"/>
      <c r="G617" s="1"/>
      <c r="H617" s="14"/>
      <c r="I617" s="14"/>
    </row>
    <row r="618">
      <c r="A618" s="33"/>
      <c r="B618" s="33"/>
      <c r="C618" s="39"/>
      <c r="D618" s="39"/>
      <c r="E618" s="49"/>
      <c r="F618" s="49"/>
      <c r="G618" s="1"/>
      <c r="H618" s="14"/>
      <c r="I618" s="14"/>
    </row>
    <row r="619">
      <c r="A619" s="33"/>
      <c r="B619" s="33"/>
      <c r="C619" s="39"/>
      <c r="D619" s="39"/>
      <c r="E619" s="49"/>
      <c r="F619" s="49"/>
      <c r="G619" s="1"/>
      <c r="H619" s="14"/>
      <c r="I619" s="14"/>
    </row>
    <row r="620">
      <c r="A620" s="33"/>
      <c r="B620" s="33"/>
      <c r="C620" s="39"/>
      <c r="D620" s="39"/>
      <c r="E620" s="49"/>
      <c r="F620" s="49"/>
      <c r="G620" s="1"/>
      <c r="H620" s="14"/>
      <c r="I620" s="14"/>
    </row>
    <row r="621">
      <c r="A621" s="33"/>
      <c r="B621" s="33"/>
      <c r="C621" s="39"/>
      <c r="D621" s="39"/>
      <c r="E621" s="49"/>
      <c r="F621" s="49"/>
      <c r="G621" s="1"/>
      <c r="H621" s="14"/>
      <c r="I621" s="14"/>
    </row>
    <row r="622">
      <c r="A622" s="33"/>
      <c r="B622" s="33"/>
      <c r="C622" s="39"/>
      <c r="D622" s="39"/>
      <c r="E622" s="49"/>
      <c r="F622" s="49"/>
      <c r="G622" s="1"/>
      <c r="H622" s="14"/>
      <c r="I622" s="14"/>
    </row>
    <row r="623">
      <c r="A623" s="33"/>
      <c r="B623" s="33"/>
      <c r="C623" s="39"/>
      <c r="D623" s="39"/>
      <c r="E623" s="49"/>
      <c r="F623" s="49"/>
      <c r="G623" s="1"/>
      <c r="H623" s="14"/>
      <c r="I623" s="14"/>
    </row>
    <row r="624">
      <c r="A624" s="33"/>
      <c r="B624" s="33"/>
      <c r="C624" s="39"/>
      <c r="D624" s="39"/>
      <c r="E624" s="49"/>
      <c r="F624" s="49"/>
      <c r="G624" s="1"/>
      <c r="H624" s="14"/>
      <c r="I624" s="14"/>
    </row>
    <row r="625">
      <c r="A625" s="33"/>
      <c r="B625" s="33"/>
      <c r="C625" s="39"/>
      <c r="D625" s="39"/>
      <c r="E625" s="49"/>
      <c r="F625" s="49"/>
      <c r="G625" s="1"/>
      <c r="H625" s="14"/>
      <c r="I625" s="14"/>
    </row>
    <row r="626">
      <c r="A626" s="33"/>
      <c r="B626" s="33"/>
      <c r="C626" s="39"/>
      <c r="D626" s="39"/>
      <c r="E626" s="49"/>
      <c r="F626" s="49"/>
      <c r="G626" s="1"/>
      <c r="H626" s="14"/>
      <c r="I626" s="14"/>
    </row>
    <row r="627">
      <c r="A627" s="33"/>
      <c r="B627" s="33"/>
      <c r="C627" s="39"/>
      <c r="D627" s="39"/>
      <c r="E627" s="49"/>
      <c r="F627" s="49"/>
      <c r="G627" s="1"/>
      <c r="H627" s="14"/>
      <c r="I627" s="14"/>
    </row>
    <row r="628">
      <c r="A628" s="33"/>
      <c r="B628" s="33"/>
      <c r="C628" s="39"/>
      <c r="D628" s="39"/>
      <c r="E628" s="49"/>
      <c r="F628" s="49"/>
      <c r="G628" s="1"/>
      <c r="H628" s="14"/>
      <c r="I628" s="14"/>
    </row>
    <row r="629">
      <c r="A629" s="33"/>
      <c r="B629" s="33"/>
      <c r="C629" s="39"/>
      <c r="D629" s="39"/>
      <c r="E629" s="49"/>
      <c r="F629" s="49"/>
      <c r="G629" s="1"/>
      <c r="H629" s="14"/>
      <c r="I629" s="14"/>
    </row>
    <row r="630">
      <c r="A630" s="33"/>
      <c r="B630" s="33"/>
      <c r="C630" s="39"/>
      <c r="D630" s="39"/>
      <c r="E630" s="49"/>
      <c r="F630" s="49"/>
      <c r="G630" s="1"/>
      <c r="H630" s="14"/>
      <c r="I630" s="14"/>
    </row>
    <row r="631">
      <c r="A631" s="33"/>
      <c r="B631" s="33"/>
      <c r="C631" s="39"/>
      <c r="D631" s="39"/>
      <c r="E631" s="49"/>
      <c r="F631" s="49"/>
      <c r="G631" s="1"/>
      <c r="H631" s="14"/>
      <c r="I631" s="14"/>
    </row>
    <row r="632">
      <c r="A632" s="33"/>
      <c r="B632" s="33"/>
      <c r="C632" s="39"/>
      <c r="D632" s="39"/>
      <c r="E632" s="49"/>
      <c r="F632" s="49"/>
      <c r="G632" s="1"/>
      <c r="H632" s="14"/>
      <c r="I632" s="14"/>
    </row>
    <row r="633">
      <c r="A633" s="33"/>
      <c r="B633" s="33"/>
      <c r="C633" s="39"/>
      <c r="D633" s="39"/>
      <c r="E633" s="49"/>
      <c r="F633" s="49"/>
      <c r="G633" s="1"/>
      <c r="H633" s="14"/>
      <c r="I633" s="14"/>
    </row>
    <row r="634">
      <c r="A634" s="33"/>
      <c r="B634" s="33"/>
      <c r="C634" s="39"/>
      <c r="D634" s="39"/>
      <c r="E634" s="49"/>
      <c r="F634" s="49"/>
      <c r="G634" s="1"/>
      <c r="H634" s="14"/>
      <c r="I634" s="14"/>
    </row>
    <row r="635">
      <c r="A635" s="33"/>
      <c r="B635" s="33"/>
      <c r="C635" s="39"/>
      <c r="D635" s="39"/>
      <c r="E635" s="49"/>
      <c r="F635" s="49"/>
      <c r="G635" s="1"/>
      <c r="H635" s="14"/>
      <c r="I635" s="14"/>
    </row>
    <row r="636">
      <c r="A636" s="33"/>
      <c r="B636" s="33"/>
      <c r="C636" s="39"/>
      <c r="D636" s="39"/>
      <c r="E636" s="49"/>
      <c r="F636" s="49"/>
      <c r="G636" s="1"/>
      <c r="H636" s="14"/>
      <c r="I636" s="14"/>
    </row>
    <row r="637">
      <c r="A637" s="33"/>
      <c r="B637" s="33"/>
      <c r="C637" s="39"/>
      <c r="D637" s="39"/>
      <c r="E637" s="49"/>
      <c r="F637" s="49"/>
      <c r="G637" s="1"/>
      <c r="H637" s="14"/>
      <c r="I637" s="14"/>
    </row>
    <row r="638">
      <c r="A638" s="33"/>
      <c r="B638" s="33"/>
      <c r="C638" s="39"/>
      <c r="D638" s="39"/>
      <c r="E638" s="49"/>
      <c r="F638" s="49"/>
      <c r="G638" s="1"/>
      <c r="H638" s="14"/>
      <c r="I638" s="14"/>
    </row>
    <row r="639">
      <c r="A639" s="33"/>
      <c r="B639" s="33"/>
      <c r="C639" s="39"/>
      <c r="D639" s="39"/>
      <c r="E639" s="49"/>
      <c r="F639" s="49"/>
      <c r="G639" s="1"/>
      <c r="H639" s="14"/>
      <c r="I639" s="14"/>
    </row>
    <row r="640">
      <c r="A640" s="33"/>
      <c r="B640" s="33"/>
      <c r="C640" s="39"/>
      <c r="D640" s="39"/>
      <c r="E640" s="49"/>
      <c r="F640" s="49"/>
      <c r="G640" s="1"/>
      <c r="H640" s="14"/>
      <c r="I640" s="14"/>
    </row>
    <row r="641">
      <c r="A641" s="33"/>
      <c r="B641" s="33"/>
      <c r="C641" s="39"/>
      <c r="D641" s="39"/>
      <c r="E641" s="49"/>
      <c r="F641" s="49"/>
      <c r="G641" s="1"/>
      <c r="H641" s="14"/>
      <c r="I641" s="14"/>
    </row>
    <row r="642">
      <c r="A642" s="33"/>
      <c r="B642" s="33"/>
      <c r="C642" s="39"/>
      <c r="D642" s="39"/>
      <c r="E642" s="49"/>
      <c r="F642" s="49"/>
      <c r="G642" s="1"/>
      <c r="H642" s="14"/>
      <c r="I642" s="14"/>
    </row>
    <row r="643">
      <c r="A643" s="33"/>
      <c r="B643" s="33"/>
      <c r="C643" s="39"/>
      <c r="D643" s="39"/>
      <c r="E643" s="49"/>
      <c r="F643" s="49"/>
      <c r="G643" s="1"/>
      <c r="H643" s="14"/>
      <c r="I643" s="14"/>
    </row>
    <row r="644">
      <c r="A644" s="33"/>
      <c r="B644" s="33"/>
      <c r="C644" s="39"/>
      <c r="D644" s="39"/>
      <c r="E644" s="49"/>
      <c r="F644" s="49"/>
      <c r="G644" s="1"/>
      <c r="H644" s="14"/>
      <c r="I644" s="14"/>
    </row>
    <row r="645">
      <c r="A645" s="33"/>
      <c r="B645" s="33"/>
      <c r="C645" s="39"/>
      <c r="D645" s="39"/>
      <c r="E645" s="49"/>
      <c r="F645" s="49"/>
      <c r="G645" s="1"/>
      <c r="H645" s="14"/>
      <c r="I645" s="14"/>
    </row>
    <row r="646">
      <c r="A646" s="33"/>
      <c r="B646" s="33"/>
      <c r="C646" s="39"/>
      <c r="D646" s="39"/>
      <c r="E646" s="49"/>
      <c r="F646" s="49"/>
      <c r="G646" s="1"/>
      <c r="H646" s="14"/>
      <c r="I646" s="14"/>
    </row>
    <row r="647">
      <c r="A647" s="33"/>
      <c r="B647" s="33"/>
      <c r="C647" s="39"/>
      <c r="D647" s="39"/>
      <c r="E647" s="49"/>
      <c r="F647" s="49"/>
      <c r="G647" s="1"/>
      <c r="H647" s="14"/>
      <c r="I647" s="14"/>
    </row>
    <row r="648">
      <c r="A648" s="33"/>
      <c r="B648" s="33"/>
      <c r="C648" s="39"/>
      <c r="D648" s="39"/>
      <c r="E648" s="49"/>
      <c r="F648" s="49"/>
      <c r="G648" s="1"/>
      <c r="H648" s="14"/>
      <c r="I648" s="14"/>
    </row>
    <row r="649">
      <c r="A649" s="33"/>
      <c r="B649" s="33"/>
      <c r="C649" s="39"/>
      <c r="D649" s="39"/>
      <c r="E649" s="49"/>
      <c r="F649" s="49"/>
      <c r="G649" s="1"/>
      <c r="H649" s="14"/>
      <c r="I649" s="14"/>
    </row>
    <row r="650">
      <c r="A650" s="33"/>
      <c r="B650" s="33"/>
      <c r="C650" s="39"/>
      <c r="D650" s="39"/>
      <c r="E650" s="49"/>
      <c r="F650" s="49"/>
      <c r="G650" s="1"/>
      <c r="H650" s="14"/>
      <c r="I650" s="14"/>
    </row>
    <row r="651">
      <c r="A651" s="33"/>
      <c r="B651" s="33"/>
      <c r="C651" s="39"/>
      <c r="D651" s="39"/>
      <c r="E651" s="49"/>
      <c r="F651" s="49"/>
      <c r="G651" s="1"/>
      <c r="H651" s="14"/>
      <c r="I651" s="14"/>
    </row>
    <row r="652">
      <c r="A652" s="33"/>
      <c r="B652" s="33"/>
      <c r="C652" s="39"/>
      <c r="D652" s="39"/>
      <c r="E652" s="49"/>
      <c r="F652" s="49"/>
      <c r="G652" s="1"/>
      <c r="H652" s="14"/>
      <c r="I652" s="14"/>
    </row>
    <row r="653">
      <c r="A653" s="33"/>
      <c r="B653" s="33"/>
      <c r="C653" s="39"/>
      <c r="D653" s="39"/>
      <c r="E653" s="49"/>
      <c r="F653" s="49"/>
      <c r="G653" s="1"/>
      <c r="H653" s="14"/>
      <c r="I653" s="14"/>
    </row>
    <row r="654">
      <c r="A654" s="33"/>
      <c r="B654" s="33"/>
      <c r="C654" s="39"/>
      <c r="D654" s="39"/>
      <c r="E654" s="49"/>
      <c r="F654" s="49"/>
      <c r="G654" s="1"/>
      <c r="H654" s="14"/>
      <c r="I654" s="14"/>
    </row>
    <row r="655">
      <c r="A655" s="33"/>
      <c r="B655" s="33"/>
      <c r="C655" s="39"/>
      <c r="D655" s="39"/>
      <c r="E655" s="49"/>
      <c r="F655" s="49"/>
      <c r="G655" s="1"/>
      <c r="H655" s="14"/>
      <c r="I655" s="14"/>
    </row>
    <row r="656">
      <c r="A656" s="33"/>
      <c r="B656" s="33"/>
      <c r="C656" s="39"/>
      <c r="D656" s="39"/>
      <c r="E656" s="49"/>
      <c r="F656" s="49"/>
      <c r="G656" s="1"/>
      <c r="H656" s="14"/>
      <c r="I656" s="14"/>
    </row>
    <row r="657">
      <c r="A657" s="33"/>
      <c r="B657" s="33"/>
      <c r="C657" s="39"/>
      <c r="D657" s="39"/>
      <c r="E657" s="49"/>
      <c r="F657" s="49"/>
      <c r="G657" s="1"/>
      <c r="H657" s="14"/>
      <c r="I657" s="14"/>
    </row>
    <row r="658">
      <c r="A658" s="33"/>
      <c r="B658" s="33"/>
      <c r="C658" s="39"/>
      <c r="D658" s="39"/>
      <c r="E658" s="49"/>
      <c r="F658" s="49"/>
      <c r="G658" s="1"/>
      <c r="H658" s="14"/>
      <c r="I658" s="14"/>
    </row>
    <row r="659">
      <c r="A659" s="33"/>
      <c r="B659" s="33"/>
      <c r="C659" s="39"/>
      <c r="D659" s="39"/>
      <c r="E659" s="49"/>
      <c r="F659" s="49"/>
      <c r="G659" s="1"/>
      <c r="H659" s="14"/>
      <c r="I659" s="14"/>
    </row>
    <row r="660">
      <c r="A660" s="33"/>
      <c r="B660" s="33"/>
      <c r="C660" s="39"/>
      <c r="D660" s="39"/>
      <c r="E660" s="49"/>
      <c r="F660" s="49"/>
      <c r="G660" s="1"/>
      <c r="H660" s="14"/>
      <c r="I660" s="14"/>
    </row>
    <row r="661">
      <c r="A661" s="33"/>
      <c r="B661" s="33"/>
      <c r="C661" s="39"/>
      <c r="D661" s="39"/>
      <c r="E661" s="49"/>
      <c r="F661" s="49"/>
      <c r="G661" s="1"/>
      <c r="H661" s="14"/>
      <c r="I661" s="14"/>
    </row>
    <row r="662">
      <c r="A662" s="33"/>
      <c r="B662" s="33"/>
      <c r="C662" s="39"/>
      <c r="D662" s="39"/>
      <c r="E662" s="49"/>
      <c r="F662" s="49"/>
      <c r="G662" s="1"/>
      <c r="H662" s="14"/>
      <c r="I662" s="14"/>
    </row>
    <row r="663">
      <c r="A663" s="33"/>
      <c r="B663" s="33"/>
      <c r="C663" s="39"/>
      <c r="D663" s="39"/>
      <c r="E663" s="49"/>
      <c r="F663" s="49"/>
      <c r="G663" s="1"/>
      <c r="H663" s="14"/>
      <c r="I663" s="14"/>
    </row>
    <row r="664">
      <c r="A664" s="33"/>
      <c r="B664" s="33"/>
      <c r="C664" s="39"/>
      <c r="D664" s="39"/>
      <c r="E664" s="49"/>
      <c r="F664" s="49"/>
      <c r="G664" s="1"/>
      <c r="H664" s="14"/>
      <c r="I664" s="14"/>
    </row>
    <row r="665">
      <c r="A665" s="33"/>
      <c r="B665" s="33"/>
      <c r="C665" s="39"/>
      <c r="D665" s="39"/>
      <c r="E665" s="49"/>
      <c r="F665" s="49"/>
      <c r="G665" s="1"/>
      <c r="H665" s="14"/>
      <c r="I665" s="14"/>
    </row>
    <row r="666">
      <c r="A666" s="33"/>
      <c r="B666" s="33"/>
      <c r="C666" s="39"/>
      <c r="D666" s="39"/>
      <c r="E666" s="49"/>
      <c r="F666" s="49"/>
      <c r="G666" s="1"/>
      <c r="H666" s="14"/>
      <c r="I666" s="14"/>
    </row>
    <row r="667">
      <c r="A667" s="33"/>
      <c r="B667" s="33"/>
      <c r="C667" s="39"/>
      <c r="D667" s="39"/>
      <c r="E667" s="49"/>
      <c r="F667" s="49"/>
      <c r="G667" s="1"/>
      <c r="H667" s="14"/>
      <c r="I667" s="14"/>
    </row>
    <row r="668">
      <c r="A668" s="33"/>
      <c r="B668" s="33"/>
      <c r="C668" s="39"/>
      <c r="D668" s="39"/>
      <c r="E668" s="49"/>
      <c r="F668" s="49"/>
      <c r="G668" s="1"/>
      <c r="H668" s="14"/>
      <c r="I668" s="14"/>
    </row>
    <row r="669">
      <c r="A669" s="33"/>
      <c r="B669" s="33"/>
      <c r="C669" s="39"/>
      <c r="D669" s="39"/>
      <c r="E669" s="49"/>
      <c r="F669" s="49"/>
      <c r="G669" s="1"/>
      <c r="H669" s="14"/>
      <c r="I669" s="14"/>
    </row>
    <row r="670">
      <c r="A670" s="33"/>
      <c r="B670" s="33"/>
      <c r="C670" s="39"/>
      <c r="D670" s="39"/>
      <c r="E670" s="49"/>
      <c r="F670" s="49"/>
      <c r="G670" s="1"/>
      <c r="H670" s="14"/>
      <c r="I670" s="14"/>
    </row>
    <row r="671">
      <c r="A671" s="33"/>
      <c r="B671" s="33"/>
      <c r="C671" s="39"/>
      <c r="D671" s="39"/>
      <c r="E671" s="49"/>
      <c r="F671" s="49"/>
      <c r="G671" s="1"/>
      <c r="H671" s="14"/>
      <c r="I671" s="14"/>
    </row>
    <row r="672">
      <c r="A672" s="33"/>
      <c r="B672" s="33"/>
      <c r="C672" s="39"/>
      <c r="D672" s="39"/>
      <c r="E672" s="49"/>
      <c r="F672" s="49"/>
      <c r="G672" s="1"/>
      <c r="H672" s="14"/>
      <c r="I672" s="14"/>
    </row>
    <row r="673">
      <c r="A673" s="33"/>
      <c r="B673" s="33"/>
      <c r="C673" s="39"/>
      <c r="D673" s="39"/>
      <c r="E673" s="49"/>
      <c r="F673" s="49"/>
      <c r="G673" s="1"/>
      <c r="H673" s="14"/>
      <c r="I673" s="14"/>
    </row>
    <row r="674">
      <c r="A674" s="33"/>
      <c r="B674" s="33"/>
      <c r="C674" s="39"/>
      <c r="D674" s="39"/>
      <c r="E674" s="49"/>
      <c r="F674" s="49"/>
      <c r="G674" s="1"/>
      <c r="H674" s="14"/>
      <c r="I674" s="14"/>
    </row>
    <row r="675">
      <c r="A675" s="33"/>
      <c r="B675" s="33"/>
      <c r="C675" s="39"/>
      <c r="D675" s="39"/>
      <c r="E675" s="49"/>
      <c r="F675" s="49"/>
      <c r="G675" s="1"/>
      <c r="H675" s="14"/>
      <c r="I675" s="14"/>
    </row>
    <row r="676">
      <c r="A676" s="33"/>
      <c r="B676" s="33"/>
      <c r="C676" s="39"/>
      <c r="D676" s="39"/>
      <c r="E676" s="49"/>
      <c r="F676" s="49"/>
      <c r="G676" s="1"/>
      <c r="H676" s="14"/>
      <c r="I676" s="14"/>
    </row>
    <row r="677">
      <c r="A677" s="33"/>
      <c r="B677" s="33"/>
      <c r="C677" s="39"/>
      <c r="D677" s="39"/>
      <c r="E677" s="49"/>
      <c r="F677" s="49"/>
      <c r="G677" s="1"/>
      <c r="H677" s="14"/>
      <c r="I677" s="14"/>
    </row>
    <row r="678">
      <c r="A678" s="33"/>
      <c r="B678" s="33"/>
      <c r="C678" s="39"/>
      <c r="D678" s="39"/>
      <c r="E678" s="49"/>
      <c r="F678" s="49"/>
      <c r="G678" s="1"/>
      <c r="H678" s="14"/>
      <c r="I678" s="14"/>
    </row>
    <row r="679">
      <c r="A679" s="33"/>
      <c r="B679" s="33"/>
      <c r="C679" s="39"/>
      <c r="D679" s="39"/>
      <c r="E679" s="49"/>
      <c r="F679" s="49"/>
      <c r="G679" s="1"/>
      <c r="H679" s="14"/>
      <c r="I679" s="14"/>
    </row>
    <row r="680">
      <c r="A680" s="33"/>
      <c r="B680" s="33"/>
      <c r="C680" s="39"/>
      <c r="D680" s="39"/>
      <c r="E680" s="49"/>
      <c r="F680" s="49"/>
      <c r="G680" s="1"/>
      <c r="H680" s="14"/>
      <c r="I680" s="14"/>
    </row>
    <row r="681">
      <c r="A681" s="33"/>
      <c r="B681" s="33"/>
      <c r="C681" s="39"/>
      <c r="D681" s="39"/>
      <c r="E681" s="49"/>
      <c r="F681" s="49"/>
      <c r="G681" s="1"/>
      <c r="H681" s="14"/>
      <c r="I681" s="14"/>
    </row>
    <row r="682">
      <c r="A682" s="33"/>
      <c r="B682" s="33"/>
      <c r="C682" s="39"/>
      <c r="D682" s="39"/>
      <c r="E682" s="49"/>
      <c r="F682" s="49"/>
      <c r="G682" s="1"/>
      <c r="H682" s="14"/>
      <c r="I682" s="14"/>
    </row>
    <row r="683">
      <c r="A683" s="33"/>
      <c r="B683" s="33"/>
      <c r="C683" s="39"/>
      <c r="D683" s="39"/>
      <c r="E683" s="49"/>
      <c r="F683" s="49"/>
      <c r="G683" s="1"/>
      <c r="H683" s="14"/>
      <c r="I683" s="14"/>
    </row>
    <row r="684">
      <c r="A684" s="33"/>
      <c r="B684" s="33"/>
      <c r="C684" s="39"/>
      <c r="D684" s="39"/>
      <c r="E684" s="49"/>
      <c r="F684" s="49"/>
      <c r="G684" s="1"/>
      <c r="H684" s="14"/>
      <c r="I684" s="14"/>
    </row>
    <row r="685">
      <c r="A685" s="33"/>
      <c r="B685" s="33"/>
      <c r="C685" s="39"/>
      <c r="D685" s="39"/>
      <c r="E685" s="49"/>
      <c r="F685" s="49"/>
      <c r="G685" s="1"/>
      <c r="H685" s="14"/>
      <c r="I685" s="14"/>
    </row>
    <row r="686">
      <c r="A686" s="33"/>
      <c r="B686" s="33"/>
      <c r="C686" s="39"/>
      <c r="D686" s="39"/>
      <c r="E686" s="49"/>
      <c r="F686" s="49"/>
      <c r="G686" s="1"/>
      <c r="H686" s="14"/>
      <c r="I686" s="14"/>
    </row>
    <row r="687">
      <c r="A687" s="33"/>
      <c r="B687" s="33"/>
      <c r="C687" s="39"/>
      <c r="D687" s="39"/>
      <c r="E687" s="49"/>
      <c r="F687" s="49"/>
      <c r="G687" s="1"/>
      <c r="H687" s="14"/>
      <c r="I687" s="14"/>
    </row>
    <row r="688">
      <c r="A688" s="33"/>
      <c r="B688" s="33"/>
      <c r="C688" s="39"/>
      <c r="D688" s="39"/>
      <c r="E688" s="49"/>
      <c r="F688" s="49"/>
      <c r="G688" s="1"/>
      <c r="H688" s="14"/>
      <c r="I688" s="14"/>
    </row>
    <row r="689">
      <c r="A689" s="33"/>
      <c r="B689" s="33"/>
      <c r="C689" s="39"/>
      <c r="D689" s="39"/>
      <c r="E689" s="49"/>
      <c r="F689" s="49"/>
      <c r="G689" s="1"/>
      <c r="H689" s="14"/>
      <c r="I689" s="14"/>
    </row>
    <row r="690">
      <c r="A690" s="33"/>
      <c r="B690" s="33"/>
      <c r="C690" s="39"/>
      <c r="D690" s="39"/>
      <c r="E690" s="49"/>
      <c r="F690" s="49"/>
      <c r="G690" s="1"/>
      <c r="H690" s="14"/>
      <c r="I690" s="14"/>
    </row>
    <row r="691">
      <c r="A691" s="33"/>
      <c r="B691" s="33"/>
      <c r="C691" s="39"/>
      <c r="D691" s="39"/>
      <c r="E691" s="49"/>
      <c r="F691" s="49"/>
      <c r="G691" s="1"/>
      <c r="H691" s="14"/>
      <c r="I691" s="14"/>
    </row>
    <row r="692">
      <c r="A692" s="33"/>
      <c r="B692" s="33"/>
      <c r="C692" s="39"/>
      <c r="D692" s="39"/>
      <c r="E692" s="49"/>
      <c r="F692" s="49"/>
      <c r="G692" s="1"/>
      <c r="H692" s="14"/>
      <c r="I692" s="14"/>
    </row>
    <row r="693">
      <c r="A693" s="33"/>
      <c r="B693" s="33"/>
      <c r="C693" s="39"/>
      <c r="D693" s="39"/>
      <c r="E693" s="49"/>
      <c r="F693" s="49"/>
      <c r="G693" s="1"/>
      <c r="H693" s="14"/>
      <c r="I693" s="14"/>
    </row>
    <row r="694">
      <c r="A694" s="33"/>
      <c r="B694" s="33"/>
      <c r="C694" s="39"/>
      <c r="D694" s="39"/>
      <c r="E694" s="49"/>
      <c r="F694" s="49"/>
      <c r="G694" s="1"/>
      <c r="H694" s="14"/>
      <c r="I694" s="14"/>
    </row>
    <row r="695">
      <c r="A695" s="33"/>
      <c r="B695" s="33"/>
      <c r="C695" s="39"/>
      <c r="D695" s="39"/>
      <c r="E695" s="49"/>
      <c r="F695" s="49"/>
      <c r="G695" s="1"/>
      <c r="H695" s="14"/>
      <c r="I695" s="14"/>
    </row>
    <row r="696">
      <c r="A696" s="33"/>
      <c r="B696" s="33"/>
      <c r="C696" s="39"/>
      <c r="D696" s="39"/>
      <c r="E696" s="49"/>
      <c r="F696" s="49"/>
      <c r="G696" s="1"/>
      <c r="H696" s="14"/>
      <c r="I696" s="14"/>
    </row>
    <row r="697">
      <c r="A697" s="33"/>
      <c r="B697" s="33"/>
      <c r="C697" s="39"/>
      <c r="D697" s="39"/>
      <c r="E697" s="49"/>
      <c r="F697" s="49"/>
      <c r="G697" s="1"/>
      <c r="H697" s="14"/>
      <c r="I697" s="14"/>
    </row>
    <row r="698">
      <c r="A698" s="33"/>
      <c r="B698" s="33"/>
      <c r="C698" s="39"/>
      <c r="D698" s="39"/>
      <c r="E698" s="49"/>
      <c r="F698" s="49"/>
      <c r="G698" s="1"/>
      <c r="H698" s="14"/>
      <c r="I698" s="14"/>
    </row>
    <row r="699">
      <c r="A699" s="33"/>
      <c r="B699" s="33"/>
      <c r="C699" s="39"/>
      <c r="D699" s="39"/>
      <c r="E699" s="49"/>
      <c r="F699" s="49"/>
      <c r="G699" s="1"/>
      <c r="H699" s="14"/>
      <c r="I699" s="14"/>
    </row>
    <row r="700">
      <c r="A700" s="33"/>
      <c r="B700" s="33"/>
      <c r="C700" s="39"/>
      <c r="D700" s="39"/>
      <c r="E700" s="49"/>
      <c r="F700" s="49"/>
      <c r="G700" s="1"/>
      <c r="H700" s="14"/>
      <c r="I700" s="14"/>
    </row>
    <row r="701">
      <c r="A701" s="33"/>
      <c r="B701" s="33"/>
      <c r="C701" s="39"/>
      <c r="D701" s="39"/>
      <c r="E701" s="49"/>
      <c r="F701" s="49"/>
      <c r="G701" s="1"/>
      <c r="H701" s="14"/>
      <c r="I701" s="14"/>
    </row>
    <row r="702">
      <c r="A702" s="33"/>
      <c r="B702" s="33"/>
      <c r="C702" s="39"/>
      <c r="D702" s="39"/>
      <c r="E702" s="49"/>
      <c r="F702" s="49"/>
      <c r="G702" s="1"/>
      <c r="H702" s="14"/>
      <c r="I702" s="14"/>
    </row>
    <row r="703">
      <c r="A703" s="33"/>
      <c r="B703" s="33"/>
      <c r="C703" s="39"/>
      <c r="D703" s="39"/>
      <c r="E703" s="49"/>
      <c r="F703" s="49"/>
      <c r="G703" s="1"/>
      <c r="H703" s="14"/>
      <c r="I703" s="14"/>
    </row>
    <row r="704">
      <c r="A704" s="33"/>
      <c r="B704" s="33"/>
      <c r="C704" s="39"/>
      <c r="D704" s="39"/>
      <c r="E704" s="49"/>
      <c r="F704" s="49"/>
      <c r="G704" s="1"/>
      <c r="H704" s="14"/>
      <c r="I704" s="14"/>
    </row>
    <row r="705">
      <c r="A705" s="33"/>
      <c r="B705" s="33"/>
      <c r="C705" s="39"/>
      <c r="D705" s="39"/>
      <c r="E705" s="49"/>
      <c r="F705" s="49"/>
      <c r="G705" s="1"/>
      <c r="H705" s="14"/>
      <c r="I705" s="14"/>
    </row>
    <row r="706">
      <c r="A706" s="33"/>
      <c r="B706" s="33"/>
      <c r="C706" s="39"/>
      <c r="D706" s="39"/>
      <c r="E706" s="49"/>
      <c r="F706" s="49"/>
      <c r="G706" s="1"/>
      <c r="H706" s="14"/>
      <c r="I706" s="14"/>
    </row>
    <row r="707">
      <c r="A707" s="33"/>
      <c r="B707" s="33"/>
      <c r="C707" s="39"/>
      <c r="D707" s="39"/>
      <c r="E707" s="49"/>
      <c r="F707" s="49"/>
      <c r="G707" s="1"/>
      <c r="H707" s="14"/>
      <c r="I707" s="14"/>
    </row>
    <row r="708">
      <c r="A708" s="33"/>
      <c r="B708" s="33"/>
      <c r="C708" s="39"/>
      <c r="D708" s="39"/>
      <c r="E708" s="49"/>
      <c r="F708" s="49"/>
      <c r="G708" s="1"/>
      <c r="H708" s="14"/>
      <c r="I708" s="14"/>
    </row>
    <row r="709">
      <c r="A709" s="33"/>
      <c r="B709" s="33"/>
      <c r="C709" s="39"/>
      <c r="D709" s="39"/>
      <c r="E709" s="49"/>
      <c r="F709" s="49"/>
      <c r="G709" s="1"/>
      <c r="H709" s="14"/>
      <c r="I709" s="14"/>
    </row>
    <row r="710">
      <c r="A710" s="33"/>
      <c r="B710" s="33"/>
      <c r="C710" s="39"/>
      <c r="D710" s="39"/>
      <c r="E710" s="49"/>
      <c r="F710" s="49"/>
      <c r="G710" s="1"/>
      <c r="H710" s="14"/>
      <c r="I710" s="14"/>
    </row>
    <row r="711">
      <c r="A711" s="33"/>
      <c r="B711" s="33"/>
      <c r="C711" s="39"/>
      <c r="D711" s="39"/>
      <c r="E711" s="49"/>
      <c r="F711" s="49"/>
      <c r="G711" s="1"/>
      <c r="H711" s="14"/>
      <c r="I711" s="14"/>
    </row>
    <row r="712">
      <c r="A712" s="33"/>
      <c r="B712" s="33"/>
      <c r="C712" s="39"/>
      <c r="D712" s="39"/>
      <c r="E712" s="49"/>
      <c r="F712" s="49"/>
      <c r="G712" s="1"/>
      <c r="H712" s="14"/>
      <c r="I712" s="14"/>
    </row>
    <row r="713">
      <c r="A713" s="33"/>
      <c r="B713" s="33"/>
      <c r="C713" s="39"/>
      <c r="D713" s="39"/>
      <c r="E713" s="49"/>
      <c r="F713" s="49"/>
      <c r="G713" s="1"/>
      <c r="H713" s="14"/>
      <c r="I713" s="14"/>
    </row>
    <row r="714">
      <c r="A714" s="33"/>
      <c r="B714" s="33"/>
      <c r="C714" s="39"/>
      <c r="D714" s="39"/>
      <c r="E714" s="49"/>
      <c r="F714" s="49"/>
      <c r="G714" s="1"/>
      <c r="H714" s="14"/>
      <c r="I714" s="14"/>
    </row>
    <row r="715">
      <c r="A715" s="33"/>
      <c r="B715" s="33"/>
      <c r="C715" s="39"/>
      <c r="D715" s="39"/>
      <c r="E715" s="49"/>
      <c r="F715" s="49"/>
      <c r="G715" s="1"/>
      <c r="H715" s="14"/>
      <c r="I715" s="14"/>
    </row>
    <row r="716">
      <c r="A716" s="33"/>
      <c r="B716" s="33"/>
      <c r="C716" s="39"/>
      <c r="D716" s="39"/>
      <c r="E716" s="49"/>
      <c r="F716" s="49"/>
      <c r="G716" s="1"/>
      <c r="H716" s="14"/>
      <c r="I716" s="14"/>
    </row>
    <row r="717">
      <c r="A717" s="33"/>
      <c r="B717" s="33"/>
      <c r="C717" s="39"/>
      <c r="D717" s="39"/>
      <c r="E717" s="49"/>
      <c r="F717" s="49"/>
      <c r="G717" s="1"/>
      <c r="H717" s="14"/>
      <c r="I717" s="14"/>
    </row>
    <row r="718">
      <c r="A718" s="33"/>
      <c r="B718" s="33"/>
      <c r="C718" s="39"/>
      <c r="D718" s="39"/>
      <c r="E718" s="49"/>
      <c r="F718" s="49"/>
      <c r="G718" s="1"/>
      <c r="H718" s="14"/>
      <c r="I718" s="14"/>
    </row>
    <row r="719">
      <c r="A719" s="33"/>
      <c r="B719" s="33"/>
      <c r="C719" s="39"/>
      <c r="D719" s="39"/>
      <c r="E719" s="49"/>
      <c r="F719" s="49"/>
      <c r="G719" s="1"/>
      <c r="H719" s="14"/>
      <c r="I719" s="14"/>
    </row>
    <row r="720">
      <c r="A720" s="33"/>
      <c r="B720" s="33"/>
      <c r="C720" s="39"/>
      <c r="D720" s="39"/>
      <c r="E720" s="49"/>
      <c r="F720" s="49"/>
      <c r="G720" s="1"/>
      <c r="H720" s="14"/>
      <c r="I720" s="14"/>
    </row>
    <row r="721">
      <c r="A721" s="33"/>
      <c r="B721" s="33"/>
      <c r="C721" s="39"/>
      <c r="D721" s="39"/>
      <c r="E721" s="49"/>
      <c r="F721" s="49"/>
      <c r="G721" s="1"/>
      <c r="H721" s="14"/>
      <c r="I721" s="14"/>
    </row>
    <row r="722">
      <c r="A722" s="33"/>
      <c r="B722" s="33"/>
      <c r="C722" s="39"/>
      <c r="D722" s="39"/>
      <c r="E722" s="49"/>
      <c r="F722" s="49"/>
      <c r="G722" s="1"/>
      <c r="H722" s="14"/>
      <c r="I722" s="14"/>
    </row>
    <row r="723">
      <c r="A723" s="33"/>
      <c r="B723" s="33"/>
      <c r="C723" s="39"/>
      <c r="D723" s="39"/>
      <c r="E723" s="49"/>
      <c r="F723" s="49"/>
      <c r="G723" s="1"/>
      <c r="H723" s="14"/>
      <c r="I723" s="14"/>
    </row>
    <row r="724">
      <c r="A724" s="33"/>
      <c r="B724" s="33"/>
      <c r="C724" s="39"/>
      <c r="D724" s="39"/>
      <c r="E724" s="49"/>
      <c r="F724" s="49"/>
      <c r="G724" s="1"/>
      <c r="H724" s="14"/>
      <c r="I724" s="14"/>
    </row>
    <row r="725">
      <c r="A725" s="33"/>
      <c r="B725" s="33"/>
      <c r="C725" s="39"/>
      <c r="D725" s="39"/>
      <c r="E725" s="49"/>
      <c r="F725" s="49"/>
      <c r="G725" s="1"/>
      <c r="H725" s="14"/>
      <c r="I725" s="14"/>
    </row>
    <row r="726">
      <c r="A726" s="33"/>
      <c r="B726" s="33"/>
      <c r="C726" s="39"/>
      <c r="D726" s="39"/>
      <c r="E726" s="49"/>
      <c r="F726" s="49"/>
      <c r="G726" s="1"/>
      <c r="H726" s="14"/>
      <c r="I726" s="14"/>
    </row>
    <row r="727">
      <c r="A727" s="33"/>
      <c r="B727" s="33"/>
      <c r="C727" s="39"/>
      <c r="D727" s="39"/>
      <c r="E727" s="49"/>
      <c r="F727" s="49"/>
      <c r="G727" s="1"/>
      <c r="H727" s="14"/>
      <c r="I727" s="14"/>
    </row>
    <row r="728">
      <c r="A728" s="33"/>
      <c r="B728" s="33"/>
      <c r="C728" s="39"/>
      <c r="D728" s="39"/>
      <c r="E728" s="49"/>
      <c r="F728" s="49"/>
      <c r="G728" s="1"/>
      <c r="H728" s="14"/>
      <c r="I728" s="14"/>
    </row>
    <row r="729">
      <c r="A729" s="33"/>
      <c r="B729" s="33"/>
      <c r="C729" s="39"/>
      <c r="D729" s="39"/>
      <c r="E729" s="49"/>
      <c r="F729" s="49"/>
      <c r="G729" s="1"/>
      <c r="H729" s="14"/>
      <c r="I729" s="14"/>
    </row>
    <row r="730">
      <c r="A730" s="33"/>
      <c r="B730" s="33"/>
      <c r="C730" s="39"/>
      <c r="D730" s="39"/>
      <c r="E730" s="49"/>
      <c r="F730" s="49"/>
      <c r="G730" s="1"/>
      <c r="H730" s="14"/>
      <c r="I730" s="14"/>
    </row>
    <row r="731">
      <c r="A731" s="33"/>
      <c r="B731" s="33"/>
      <c r="C731" s="39"/>
      <c r="D731" s="39"/>
      <c r="E731" s="49"/>
      <c r="F731" s="49"/>
      <c r="G731" s="1"/>
      <c r="H731" s="14"/>
      <c r="I731" s="14"/>
    </row>
    <row r="732">
      <c r="A732" s="33"/>
      <c r="B732" s="33"/>
      <c r="C732" s="39"/>
      <c r="D732" s="39"/>
      <c r="E732" s="49"/>
      <c r="F732" s="49"/>
      <c r="G732" s="1"/>
      <c r="H732" s="14"/>
      <c r="I732" s="14"/>
    </row>
    <row r="733">
      <c r="A733" s="33"/>
      <c r="B733" s="33"/>
      <c r="C733" s="39"/>
      <c r="D733" s="39"/>
      <c r="E733" s="49"/>
      <c r="F733" s="49"/>
      <c r="G733" s="1"/>
      <c r="H733" s="14"/>
      <c r="I733" s="14"/>
    </row>
    <row r="734">
      <c r="A734" s="33"/>
      <c r="B734" s="33"/>
      <c r="C734" s="39"/>
      <c r="D734" s="39"/>
      <c r="E734" s="49"/>
      <c r="F734" s="49"/>
      <c r="G734" s="1"/>
      <c r="H734" s="14"/>
      <c r="I734" s="14"/>
    </row>
    <row r="735">
      <c r="A735" s="33"/>
      <c r="B735" s="33"/>
      <c r="C735" s="39"/>
      <c r="D735" s="39"/>
      <c r="E735" s="49"/>
      <c r="F735" s="49"/>
      <c r="G735" s="1"/>
      <c r="H735" s="14"/>
      <c r="I735" s="14"/>
    </row>
    <row r="736">
      <c r="A736" s="33"/>
      <c r="B736" s="33"/>
      <c r="C736" s="39"/>
      <c r="D736" s="39"/>
      <c r="E736" s="49"/>
      <c r="F736" s="49"/>
      <c r="G736" s="1"/>
      <c r="H736" s="14"/>
      <c r="I736" s="14"/>
    </row>
    <row r="737">
      <c r="A737" s="33"/>
      <c r="B737" s="33"/>
      <c r="C737" s="39"/>
      <c r="D737" s="39"/>
      <c r="E737" s="49"/>
      <c r="F737" s="49"/>
      <c r="G737" s="1"/>
      <c r="H737" s="14"/>
      <c r="I737" s="14"/>
    </row>
    <row r="738">
      <c r="A738" s="33"/>
      <c r="B738" s="33"/>
      <c r="C738" s="39"/>
      <c r="D738" s="39"/>
      <c r="E738" s="49"/>
      <c r="F738" s="49"/>
      <c r="G738" s="1"/>
      <c r="H738" s="14"/>
      <c r="I738" s="14"/>
    </row>
    <row r="739">
      <c r="A739" s="33"/>
      <c r="B739" s="33"/>
      <c r="C739" s="39"/>
      <c r="D739" s="39"/>
      <c r="E739" s="49"/>
      <c r="F739" s="49"/>
      <c r="G739" s="1"/>
      <c r="H739" s="14"/>
      <c r="I739" s="14"/>
    </row>
    <row r="740">
      <c r="A740" s="33"/>
      <c r="B740" s="33"/>
      <c r="C740" s="39"/>
      <c r="D740" s="39"/>
      <c r="E740" s="49"/>
      <c r="F740" s="49"/>
      <c r="G740" s="1"/>
      <c r="H740" s="14"/>
      <c r="I740" s="14"/>
    </row>
    <row r="741">
      <c r="A741" s="33"/>
      <c r="B741" s="33"/>
      <c r="C741" s="39"/>
      <c r="D741" s="39"/>
      <c r="E741" s="49"/>
      <c r="F741" s="49"/>
      <c r="G741" s="1"/>
      <c r="H741" s="14"/>
      <c r="I741" s="14"/>
    </row>
    <row r="742">
      <c r="A742" s="33"/>
      <c r="B742" s="33"/>
      <c r="C742" s="39"/>
      <c r="D742" s="39"/>
      <c r="E742" s="49"/>
      <c r="F742" s="49"/>
      <c r="G742" s="1"/>
      <c r="H742" s="14"/>
      <c r="I742" s="14"/>
    </row>
    <row r="743">
      <c r="A743" s="33"/>
      <c r="B743" s="33"/>
      <c r="C743" s="39"/>
      <c r="D743" s="39"/>
      <c r="E743" s="49"/>
      <c r="F743" s="49"/>
      <c r="G743" s="1"/>
      <c r="H743" s="14"/>
      <c r="I743" s="14"/>
    </row>
    <row r="744">
      <c r="A744" s="33"/>
      <c r="B744" s="33"/>
      <c r="C744" s="39"/>
      <c r="D744" s="39"/>
      <c r="E744" s="49"/>
      <c r="F744" s="49"/>
      <c r="G744" s="1"/>
      <c r="H744" s="14"/>
      <c r="I744" s="14"/>
    </row>
    <row r="745">
      <c r="A745" s="33"/>
      <c r="B745" s="33"/>
      <c r="C745" s="39"/>
      <c r="D745" s="39"/>
      <c r="E745" s="49"/>
      <c r="F745" s="49"/>
      <c r="G745" s="1"/>
      <c r="H745" s="14"/>
      <c r="I745" s="14"/>
    </row>
    <row r="746">
      <c r="A746" s="33"/>
      <c r="B746" s="33"/>
      <c r="C746" s="39"/>
      <c r="D746" s="39"/>
      <c r="E746" s="49"/>
      <c r="F746" s="49"/>
      <c r="G746" s="1"/>
      <c r="H746" s="14"/>
      <c r="I746" s="14"/>
    </row>
    <row r="747">
      <c r="A747" s="33"/>
      <c r="B747" s="33"/>
      <c r="C747" s="39"/>
      <c r="D747" s="39"/>
      <c r="E747" s="49"/>
      <c r="F747" s="49"/>
      <c r="G747" s="1"/>
      <c r="H747" s="14"/>
      <c r="I747" s="14"/>
    </row>
    <row r="748">
      <c r="A748" s="33"/>
      <c r="B748" s="33"/>
      <c r="C748" s="39"/>
      <c r="D748" s="39"/>
      <c r="E748" s="49"/>
      <c r="F748" s="49"/>
      <c r="G748" s="1"/>
      <c r="H748" s="14"/>
      <c r="I748" s="14"/>
    </row>
    <row r="749">
      <c r="A749" s="33"/>
      <c r="B749" s="33"/>
      <c r="C749" s="39"/>
      <c r="D749" s="39"/>
      <c r="E749" s="49"/>
      <c r="F749" s="49"/>
      <c r="G749" s="1"/>
      <c r="H749" s="14"/>
      <c r="I749" s="14"/>
    </row>
    <row r="750">
      <c r="A750" s="33"/>
      <c r="B750" s="33"/>
      <c r="C750" s="39"/>
      <c r="D750" s="39"/>
      <c r="E750" s="49"/>
      <c r="F750" s="49"/>
      <c r="G750" s="1"/>
      <c r="H750" s="14"/>
      <c r="I750" s="14"/>
    </row>
    <row r="751">
      <c r="A751" s="33"/>
      <c r="B751" s="33"/>
      <c r="C751" s="39"/>
      <c r="D751" s="39"/>
      <c r="E751" s="49"/>
      <c r="F751" s="49"/>
      <c r="G751" s="1"/>
      <c r="H751" s="14"/>
      <c r="I751" s="14"/>
    </row>
    <row r="752">
      <c r="A752" s="33"/>
      <c r="B752" s="33"/>
      <c r="C752" s="39"/>
      <c r="D752" s="39"/>
      <c r="E752" s="49"/>
      <c r="F752" s="49"/>
      <c r="G752" s="1"/>
      <c r="H752" s="14"/>
      <c r="I752" s="14"/>
    </row>
    <row r="753">
      <c r="A753" s="33"/>
      <c r="B753" s="33"/>
      <c r="C753" s="39"/>
      <c r="D753" s="39"/>
      <c r="E753" s="49"/>
      <c r="F753" s="49"/>
      <c r="G753" s="1"/>
      <c r="H753" s="14"/>
      <c r="I753" s="14"/>
    </row>
    <row r="754">
      <c r="A754" s="33"/>
      <c r="B754" s="33"/>
      <c r="C754" s="39"/>
      <c r="D754" s="39"/>
      <c r="E754" s="49"/>
      <c r="F754" s="49"/>
      <c r="G754" s="1"/>
      <c r="H754" s="14"/>
      <c r="I754" s="14"/>
    </row>
    <row r="755">
      <c r="A755" s="33"/>
      <c r="B755" s="33"/>
      <c r="C755" s="39"/>
      <c r="D755" s="39"/>
      <c r="E755" s="49"/>
      <c r="F755" s="49"/>
      <c r="G755" s="1"/>
      <c r="H755" s="14"/>
      <c r="I755" s="14"/>
    </row>
    <row r="756">
      <c r="A756" s="33"/>
      <c r="B756" s="33"/>
      <c r="C756" s="39"/>
      <c r="D756" s="39"/>
      <c r="E756" s="49"/>
      <c r="F756" s="49"/>
      <c r="G756" s="1"/>
      <c r="H756" s="14"/>
      <c r="I756" s="14"/>
    </row>
    <row r="757">
      <c r="A757" s="33"/>
      <c r="B757" s="33"/>
      <c r="C757" s="39"/>
      <c r="D757" s="39"/>
      <c r="E757" s="49"/>
      <c r="F757" s="49"/>
      <c r="G757" s="1"/>
      <c r="H757" s="14"/>
      <c r="I757" s="14"/>
    </row>
    <row r="758">
      <c r="A758" s="33"/>
      <c r="B758" s="33"/>
      <c r="C758" s="39"/>
      <c r="D758" s="39"/>
      <c r="E758" s="49"/>
      <c r="F758" s="49"/>
      <c r="G758" s="1"/>
      <c r="H758" s="14"/>
      <c r="I758" s="14"/>
    </row>
    <row r="759">
      <c r="A759" s="33"/>
      <c r="B759" s="33"/>
      <c r="C759" s="39"/>
      <c r="D759" s="39"/>
      <c r="E759" s="49"/>
      <c r="F759" s="49"/>
      <c r="G759" s="1"/>
      <c r="H759" s="14"/>
      <c r="I759" s="14"/>
    </row>
    <row r="760">
      <c r="A760" s="33"/>
      <c r="B760" s="33"/>
      <c r="C760" s="39"/>
      <c r="D760" s="39"/>
      <c r="E760" s="49"/>
      <c r="F760" s="49"/>
      <c r="G760" s="1"/>
      <c r="H760" s="14"/>
      <c r="I760" s="14"/>
    </row>
    <row r="761">
      <c r="A761" s="33"/>
      <c r="B761" s="33"/>
      <c r="C761" s="39"/>
      <c r="D761" s="39"/>
      <c r="E761" s="49"/>
      <c r="F761" s="49"/>
      <c r="G761" s="1"/>
      <c r="H761" s="14"/>
      <c r="I761" s="14"/>
    </row>
    <row r="762">
      <c r="A762" s="33"/>
      <c r="B762" s="33"/>
      <c r="C762" s="39"/>
      <c r="D762" s="39"/>
      <c r="E762" s="49"/>
      <c r="F762" s="49"/>
      <c r="G762" s="1"/>
      <c r="H762" s="14"/>
      <c r="I762" s="14"/>
    </row>
    <row r="763">
      <c r="A763" s="33"/>
      <c r="B763" s="33"/>
      <c r="C763" s="39"/>
      <c r="D763" s="39"/>
      <c r="E763" s="49"/>
      <c r="F763" s="49"/>
      <c r="G763" s="1"/>
      <c r="H763" s="14"/>
      <c r="I763" s="14"/>
    </row>
    <row r="764">
      <c r="A764" s="33"/>
      <c r="B764" s="33"/>
      <c r="C764" s="39"/>
      <c r="D764" s="39"/>
      <c r="E764" s="49"/>
      <c r="F764" s="49"/>
      <c r="G764" s="1"/>
      <c r="H764" s="14"/>
      <c r="I764" s="14"/>
    </row>
    <row r="765">
      <c r="A765" s="33"/>
      <c r="B765" s="33"/>
      <c r="C765" s="39"/>
      <c r="D765" s="39"/>
      <c r="E765" s="49"/>
      <c r="F765" s="49"/>
      <c r="G765" s="1"/>
      <c r="H765" s="14"/>
      <c r="I765" s="14"/>
    </row>
    <row r="766">
      <c r="A766" s="33"/>
      <c r="B766" s="33"/>
      <c r="C766" s="39"/>
      <c r="D766" s="39"/>
      <c r="E766" s="49"/>
      <c r="F766" s="49"/>
      <c r="G766" s="1"/>
      <c r="H766" s="14"/>
      <c r="I766" s="14"/>
    </row>
    <row r="767">
      <c r="A767" s="33"/>
      <c r="B767" s="33"/>
      <c r="C767" s="39"/>
      <c r="D767" s="39"/>
      <c r="E767" s="49"/>
      <c r="F767" s="49"/>
      <c r="G767" s="1"/>
      <c r="H767" s="14"/>
      <c r="I767" s="14"/>
    </row>
    <row r="768">
      <c r="A768" s="33"/>
      <c r="B768" s="33"/>
      <c r="C768" s="39"/>
      <c r="D768" s="39"/>
      <c r="E768" s="49"/>
      <c r="F768" s="49"/>
      <c r="G768" s="1"/>
      <c r="H768" s="14"/>
      <c r="I768" s="14"/>
    </row>
    <row r="769">
      <c r="A769" s="33"/>
      <c r="B769" s="33"/>
      <c r="C769" s="39"/>
      <c r="D769" s="39"/>
      <c r="E769" s="49"/>
      <c r="F769" s="49"/>
      <c r="G769" s="1"/>
      <c r="H769" s="14"/>
      <c r="I769" s="14"/>
    </row>
    <row r="770">
      <c r="A770" s="33"/>
      <c r="B770" s="33"/>
      <c r="C770" s="39"/>
      <c r="D770" s="39"/>
      <c r="E770" s="49"/>
      <c r="F770" s="49"/>
      <c r="G770" s="1"/>
      <c r="H770" s="14"/>
      <c r="I770" s="14"/>
    </row>
    <row r="771">
      <c r="A771" s="33"/>
      <c r="B771" s="33"/>
      <c r="C771" s="39"/>
      <c r="D771" s="39"/>
      <c r="E771" s="49"/>
      <c r="F771" s="49"/>
      <c r="G771" s="1"/>
      <c r="H771" s="14"/>
      <c r="I771" s="14"/>
    </row>
    <row r="772">
      <c r="A772" s="33"/>
      <c r="B772" s="33"/>
      <c r="C772" s="39"/>
      <c r="D772" s="39"/>
      <c r="E772" s="49"/>
      <c r="F772" s="49"/>
      <c r="G772" s="1"/>
      <c r="H772" s="14"/>
      <c r="I772" s="14"/>
    </row>
    <row r="773">
      <c r="A773" s="33"/>
      <c r="B773" s="33"/>
      <c r="C773" s="39"/>
      <c r="D773" s="39"/>
      <c r="E773" s="49"/>
      <c r="F773" s="49"/>
      <c r="G773" s="1"/>
      <c r="H773" s="14"/>
      <c r="I773" s="14"/>
    </row>
    <row r="774">
      <c r="A774" s="33"/>
      <c r="B774" s="33"/>
      <c r="C774" s="39"/>
      <c r="D774" s="39"/>
      <c r="E774" s="49"/>
      <c r="F774" s="49"/>
      <c r="G774" s="1"/>
      <c r="H774" s="14"/>
      <c r="I774" s="14"/>
    </row>
    <row r="775">
      <c r="A775" s="33"/>
      <c r="B775" s="33"/>
      <c r="C775" s="39"/>
      <c r="D775" s="39"/>
      <c r="E775" s="49"/>
      <c r="F775" s="49"/>
      <c r="G775" s="1"/>
      <c r="H775" s="14"/>
      <c r="I775" s="14"/>
    </row>
    <row r="776">
      <c r="A776" s="33"/>
      <c r="B776" s="33"/>
      <c r="C776" s="39"/>
      <c r="D776" s="39"/>
      <c r="E776" s="49"/>
      <c r="F776" s="49"/>
      <c r="G776" s="1"/>
      <c r="H776" s="14"/>
      <c r="I776" s="14"/>
    </row>
    <row r="777">
      <c r="A777" s="33"/>
      <c r="B777" s="33"/>
      <c r="C777" s="39"/>
      <c r="D777" s="39"/>
      <c r="E777" s="49"/>
      <c r="F777" s="49"/>
      <c r="G777" s="1"/>
      <c r="H777" s="14"/>
      <c r="I777" s="14"/>
    </row>
    <row r="778">
      <c r="A778" s="33"/>
      <c r="B778" s="33"/>
      <c r="C778" s="39"/>
      <c r="D778" s="39"/>
      <c r="E778" s="49"/>
      <c r="F778" s="49"/>
      <c r="G778" s="1"/>
      <c r="H778" s="14"/>
      <c r="I778" s="14"/>
    </row>
    <row r="779">
      <c r="A779" s="33"/>
      <c r="B779" s="33"/>
      <c r="C779" s="39"/>
      <c r="D779" s="39"/>
      <c r="E779" s="49"/>
      <c r="F779" s="49"/>
      <c r="G779" s="1"/>
      <c r="H779" s="14"/>
      <c r="I779" s="14"/>
    </row>
    <row r="780">
      <c r="A780" s="33"/>
      <c r="B780" s="33"/>
      <c r="C780" s="39"/>
      <c r="D780" s="39"/>
      <c r="E780" s="49"/>
      <c r="F780" s="49"/>
      <c r="G780" s="1"/>
      <c r="H780" s="14"/>
      <c r="I780" s="14"/>
    </row>
    <row r="781">
      <c r="A781" s="33"/>
      <c r="B781" s="33"/>
      <c r="C781" s="39"/>
      <c r="D781" s="39"/>
      <c r="E781" s="49"/>
      <c r="F781" s="49"/>
      <c r="G781" s="1"/>
      <c r="H781" s="14"/>
      <c r="I781" s="14"/>
    </row>
    <row r="782">
      <c r="A782" s="33"/>
      <c r="B782" s="33"/>
      <c r="C782" s="39"/>
      <c r="D782" s="39"/>
      <c r="E782" s="49"/>
      <c r="F782" s="49"/>
      <c r="G782" s="1"/>
      <c r="H782" s="14"/>
      <c r="I782" s="14"/>
    </row>
    <row r="783">
      <c r="A783" s="33"/>
      <c r="B783" s="33"/>
      <c r="C783" s="39"/>
      <c r="D783" s="39"/>
      <c r="E783" s="49"/>
      <c r="F783" s="49"/>
      <c r="G783" s="1"/>
      <c r="H783" s="14"/>
      <c r="I783" s="14"/>
    </row>
    <row r="784">
      <c r="A784" s="33"/>
      <c r="B784" s="33"/>
      <c r="C784" s="39"/>
      <c r="D784" s="39"/>
      <c r="E784" s="49"/>
      <c r="F784" s="49"/>
      <c r="G784" s="1"/>
      <c r="H784" s="14"/>
      <c r="I784" s="14"/>
    </row>
    <row r="785">
      <c r="A785" s="33"/>
      <c r="B785" s="33"/>
      <c r="C785" s="39"/>
      <c r="D785" s="39"/>
      <c r="E785" s="49"/>
      <c r="F785" s="49"/>
      <c r="G785" s="1"/>
      <c r="H785" s="14"/>
      <c r="I785" s="14"/>
    </row>
    <row r="786">
      <c r="A786" s="33"/>
      <c r="B786" s="33"/>
      <c r="C786" s="39"/>
      <c r="D786" s="39"/>
      <c r="E786" s="49"/>
      <c r="F786" s="49"/>
      <c r="G786" s="1"/>
      <c r="H786" s="14"/>
      <c r="I786" s="14"/>
    </row>
    <row r="787">
      <c r="A787" s="33"/>
      <c r="B787" s="33"/>
      <c r="C787" s="39"/>
      <c r="D787" s="39"/>
      <c r="E787" s="49"/>
      <c r="F787" s="49"/>
      <c r="G787" s="1"/>
      <c r="H787" s="14"/>
      <c r="I787" s="14"/>
    </row>
    <row r="788">
      <c r="A788" s="33"/>
      <c r="B788" s="33"/>
      <c r="C788" s="39"/>
      <c r="D788" s="39"/>
      <c r="E788" s="49"/>
      <c r="F788" s="49"/>
      <c r="G788" s="1"/>
      <c r="H788" s="14"/>
      <c r="I788" s="14"/>
    </row>
    <row r="789">
      <c r="A789" s="33"/>
      <c r="B789" s="33"/>
      <c r="C789" s="39"/>
      <c r="D789" s="39"/>
      <c r="E789" s="49"/>
      <c r="F789" s="49"/>
      <c r="G789" s="1"/>
      <c r="H789" s="14"/>
      <c r="I789" s="14"/>
    </row>
    <row r="790">
      <c r="A790" s="33"/>
      <c r="B790" s="33"/>
      <c r="C790" s="39"/>
      <c r="D790" s="39"/>
      <c r="E790" s="49"/>
      <c r="F790" s="49"/>
      <c r="G790" s="1"/>
      <c r="H790" s="14"/>
      <c r="I790" s="14"/>
    </row>
    <row r="791">
      <c r="A791" s="33"/>
      <c r="B791" s="33"/>
      <c r="C791" s="39"/>
      <c r="D791" s="39"/>
      <c r="E791" s="49"/>
      <c r="F791" s="49"/>
      <c r="G791" s="1"/>
      <c r="H791" s="14"/>
      <c r="I791" s="14"/>
    </row>
    <row r="792">
      <c r="A792" s="33"/>
      <c r="B792" s="33"/>
      <c r="C792" s="39"/>
      <c r="D792" s="39"/>
      <c r="E792" s="49"/>
      <c r="F792" s="49"/>
      <c r="G792" s="1"/>
      <c r="H792" s="14"/>
      <c r="I792" s="14"/>
    </row>
    <row r="793">
      <c r="A793" s="33"/>
      <c r="B793" s="33"/>
      <c r="C793" s="39"/>
      <c r="D793" s="39"/>
      <c r="E793" s="49"/>
      <c r="F793" s="49"/>
      <c r="G793" s="1"/>
      <c r="H793" s="14"/>
      <c r="I793" s="14"/>
    </row>
    <row r="794">
      <c r="A794" s="33"/>
      <c r="B794" s="33"/>
      <c r="C794" s="39"/>
      <c r="D794" s="39"/>
      <c r="E794" s="49"/>
      <c r="F794" s="49"/>
      <c r="G794" s="1"/>
      <c r="H794" s="14"/>
      <c r="I794" s="14"/>
    </row>
    <row r="795">
      <c r="A795" s="33"/>
      <c r="B795" s="33"/>
      <c r="C795" s="39"/>
      <c r="D795" s="39"/>
      <c r="E795" s="49"/>
      <c r="F795" s="49"/>
      <c r="G795" s="1"/>
      <c r="H795" s="14"/>
      <c r="I795" s="14"/>
    </row>
    <row r="796">
      <c r="A796" s="33"/>
      <c r="B796" s="33"/>
      <c r="C796" s="39"/>
      <c r="D796" s="39"/>
      <c r="E796" s="49"/>
      <c r="F796" s="49"/>
      <c r="G796" s="1"/>
      <c r="H796" s="14"/>
      <c r="I796" s="14"/>
    </row>
    <row r="797">
      <c r="A797" s="33"/>
      <c r="B797" s="33"/>
      <c r="C797" s="39"/>
      <c r="D797" s="39"/>
      <c r="E797" s="49"/>
      <c r="F797" s="49"/>
      <c r="G797" s="1"/>
      <c r="H797" s="14"/>
      <c r="I797" s="14"/>
    </row>
    <row r="798">
      <c r="A798" s="33"/>
      <c r="B798" s="33"/>
      <c r="C798" s="39"/>
      <c r="D798" s="39"/>
      <c r="E798" s="49"/>
      <c r="F798" s="49"/>
      <c r="G798" s="1"/>
      <c r="H798" s="14"/>
      <c r="I798" s="14"/>
    </row>
    <row r="799">
      <c r="A799" s="33"/>
      <c r="B799" s="33"/>
      <c r="C799" s="39"/>
      <c r="D799" s="39"/>
      <c r="E799" s="49"/>
      <c r="F799" s="49"/>
      <c r="G799" s="1"/>
      <c r="H799" s="14"/>
      <c r="I799" s="14"/>
    </row>
    <row r="800">
      <c r="A800" s="33"/>
      <c r="B800" s="33"/>
      <c r="C800" s="39"/>
      <c r="D800" s="39"/>
      <c r="E800" s="49"/>
      <c r="F800" s="49"/>
      <c r="G800" s="1"/>
      <c r="H800" s="14"/>
      <c r="I800" s="14"/>
    </row>
    <row r="801">
      <c r="A801" s="33"/>
      <c r="B801" s="33"/>
      <c r="C801" s="39"/>
      <c r="D801" s="39"/>
      <c r="E801" s="49"/>
      <c r="F801" s="49"/>
      <c r="G801" s="1"/>
      <c r="H801" s="14"/>
      <c r="I801" s="14"/>
    </row>
    <row r="802">
      <c r="A802" s="33"/>
      <c r="B802" s="33"/>
      <c r="C802" s="39"/>
      <c r="D802" s="39"/>
      <c r="E802" s="49"/>
      <c r="F802" s="49"/>
      <c r="G802" s="1"/>
      <c r="H802" s="14"/>
      <c r="I802" s="14"/>
    </row>
    <row r="803">
      <c r="A803" s="33"/>
      <c r="B803" s="33"/>
      <c r="C803" s="39"/>
      <c r="D803" s="39"/>
      <c r="E803" s="49"/>
      <c r="F803" s="49"/>
      <c r="G803" s="1"/>
      <c r="H803" s="14"/>
      <c r="I803" s="14"/>
    </row>
    <row r="804">
      <c r="A804" s="33"/>
      <c r="B804" s="33"/>
      <c r="C804" s="39"/>
      <c r="D804" s="39"/>
      <c r="E804" s="49"/>
      <c r="F804" s="49"/>
      <c r="G804" s="1"/>
      <c r="H804" s="14"/>
      <c r="I804" s="14"/>
    </row>
    <row r="805">
      <c r="A805" s="33"/>
      <c r="B805" s="33"/>
      <c r="C805" s="39"/>
      <c r="D805" s="39"/>
      <c r="E805" s="49"/>
      <c r="F805" s="49"/>
      <c r="G805" s="1"/>
      <c r="H805" s="14"/>
      <c r="I805" s="14"/>
    </row>
    <row r="806">
      <c r="A806" s="33"/>
      <c r="B806" s="33"/>
      <c r="C806" s="39"/>
      <c r="D806" s="39"/>
      <c r="E806" s="49"/>
      <c r="F806" s="49"/>
      <c r="G806" s="1"/>
      <c r="H806" s="14"/>
      <c r="I806" s="14"/>
    </row>
    <row r="807">
      <c r="A807" s="33"/>
      <c r="B807" s="33"/>
      <c r="C807" s="39"/>
      <c r="D807" s="39"/>
      <c r="E807" s="49"/>
      <c r="F807" s="49"/>
      <c r="G807" s="1"/>
      <c r="H807" s="14"/>
      <c r="I807" s="14"/>
    </row>
    <row r="808">
      <c r="A808" s="33"/>
      <c r="B808" s="33"/>
      <c r="C808" s="39"/>
      <c r="D808" s="39"/>
      <c r="E808" s="49"/>
      <c r="F808" s="49"/>
      <c r="G808" s="1"/>
      <c r="H808" s="14"/>
      <c r="I808" s="14"/>
    </row>
    <row r="809">
      <c r="A809" s="33"/>
      <c r="B809" s="33"/>
      <c r="C809" s="39"/>
      <c r="D809" s="39"/>
      <c r="E809" s="49"/>
      <c r="F809" s="49"/>
      <c r="G809" s="1"/>
      <c r="H809" s="14"/>
      <c r="I809" s="14"/>
    </row>
    <row r="810">
      <c r="A810" s="33"/>
      <c r="B810" s="33"/>
      <c r="C810" s="39"/>
      <c r="D810" s="39"/>
      <c r="E810" s="49"/>
      <c r="F810" s="49"/>
      <c r="G810" s="1"/>
      <c r="H810" s="14"/>
      <c r="I810" s="14"/>
    </row>
    <row r="811">
      <c r="A811" s="33"/>
      <c r="B811" s="33"/>
      <c r="C811" s="39"/>
      <c r="D811" s="39"/>
      <c r="E811" s="49"/>
      <c r="F811" s="49"/>
      <c r="G811" s="1"/>
      <c r="H811" s="14"/>
      <c r="I811" s="14"/>
    </row>
    <row r="812">
      <c r="A812" s="33"/>
      <c r="B812" s="33"/>
      <c r="C812" s="39"/>
      <c r="D812" s="39"/>
      <c r="E812" s="49"/>
      <c r="F812" s="49"/>
      <c r="G812" s="1"/>
      <c r="H812" s="14"/>
      <c r="I812" s="14"/>
    </row>
    <row r="813">
      <c r="A813" s="33"/>
      <c r="B813" s="33"/>
      <c r="C813" s="39"/>
      <c r="D813" s="39"/>
      <c r="E813" s="49"/>
      <c r="F813" s="49"/>
      <c r="G813" s="1"/>
      <c r="H813" s="14"/>
      <c r="I813" s="14"/>
    </row>
    <row r="814">
      <c r="A814" s="33"/>
      <c r="B814" s="33"/>
      <c r="C814" s="39"/>
      <c r="D814" s="39"/>
      <c r="E814" s="49"/>
      <c r="F814" s="49"/>
      <c r="G814" s="1"/>
      <c r="H814" s="14"/>
      <c r="I814" s="14"/>
    </row>
    <row r="815">
      <c r="A815" s="33"/>
      <c r="B815" s="33"/>
      <c r="C815" s="39"/>
      <c r="D815" s="39"/>
      <c r="E815" s="49"/>
      <c r="F815" s="49"/>
      <c r="G815" s="1"/>
      <c r="H815" s="14"/>
      <c r="I815" s="14"/>
    </row>
    <row r="816">
      <c r="A816" s="33"/>
      <c r="B816" s="33"/>
      <c r="C816" s="39"/>
      <c r="D816" s="39"/>
      <c r="E816" s="49"/>
      <c r="F816" s="49"/>
      <c r="G816" s="1"/>
      <c r="H816" s="14"/>
      <c r="I816" s="14"/>
    </row>
    <row r="817">
      <c r="A817" s="33"/>
      <c r="B817" s="33"/>
      <c r="C817" s="39"/>
      <c r="D817" s="39"/>
      <c r="E817" s="49"/>
      <c r="F817" s="49"/>
      <c r="G817" s="1"/>
      <c r="H817" s="14"/>
      <c r="I817" s="14"/>
    </row>
    <row r="818">
      <c r="A818" s="33"/>
      <c r="B818" s="33"/>
      <c r="C818" s="39"/>
      <c r="D818" s="39"/>
      <c r="E818" s="49"/>
      <c r="F818" s="49"/>
      <c r="G818" s="1"/>
      <c r="H818" s="14"/>
      <c r="I818" s="14"/>
    </row>
    <row r="819">
      <c r="A819" s="33"/>
      <c r="B819" s="33"/>
      <c r="C819" s="39"/>
      <c r="D819" s="39"/>
      <c r="E819" s="49"/>
      <c r="F819" s="49"/>
      <c r="G819" s="1"/>
      <c r="H819" s="14"/>
      <c r="I819" s="14"/>
    </row>
    <row r="820">
      <c r="A820" s="33"/>
      <c r="B820" s="33"/>
      <c r="C820" s="39"/>
      <c r="D820" s="39"/>
      <c r="E820" s="49"/>
      <c r="F820" s="49"/>
      <c r="G820" s="1"/>
      <c r="H820" s="14"/>
      <c r="I820" s="14"/>
    </row>
    <row r="821">
      <c r="A821" s="33"/>
      <c r="B821" s="33"/>
      <c r="C821" s="39"/>
      <c r="D821" s="39"/>
      <c r="E821" s="49"/>
      <c r="F821" s="49"/>
      <c r="G821" s="1"/>
      <c r="H821" s="14"/>
      <c r="I821" s="14"/>
    </row>
    <row r="822">
      <c r="A822" s="33"/>
      <c r="B822" s="33"/>
      <c r="C822" s="39"/>
      <c r="D822" s="39"/>
      <c r="E822" s="49"/>
      <c r="F822" s="49"/>
      <c r="G822" s="1"/>
      <c r="H822" s="14"/>
      <c r="I822" s="14"/>
    </row>
    <row r="823">
      <c r="A823" s="33"/>
      <c r="B823" s="33"/>
      <c r="C823" s="39"/>
      <c r="D823" s="39"/>
      <c r="E823" s="49"/>
      <c r="F823" s="49"/>
      <c r="G823" s="1"/>
      <c r="H823" s="14"/>
      <c r="I823" s="14"/>
    </row>
    <row r="824">
      <c r="A824" s="33"/>
      <c r="B824" s="33"/>
      <c r="C824" s="39"/>
      <c r="D824" s="39"/>
      <c r="E824" s="49"/>
      <c r="F824" s="49"/>
      <c r="G824" s="1"/>
      <c r="H824" s="14"/>
      <c r="I824" s="14"/>
    </row>
    <row r="825">
      <c r="A825" s="33"/>
      <c r="B825" s="33"/>
      <c r="C825" s="39"/>
      <c r="D825" s="39"/>
      <c r="E825" s="49"/>
      <c r="F825" s="49"/>
      <c r="G825" s="1"/>
      <c r="H825" s="14"/>
      <c r="I825" s="14"/>
    </row>
    <row r="826">
      <c r="A826" s="33"/>
      <c r="B826" s="33"/>
      <c r="C826" s="39"/>
      <c r="D826" s="39"/>
      <c r="E826" s="49"/>
      <c r="F826" s="49"/>
      <c r="G826" s="1"/>
      <c r="H826" s="14"/>
      <c r="I826" s="14"/>
    </row>
    <row r="827">
      <c r="A827" s="33"/>
      <c r="B827" s="33"/>
      <c r="C827" s="39"/>
      <c r="D827" s="39"/>
      <c r="E827" s="49"/>
      <c r="F827" s="49"/>
      <c r="G827" s="1"/>
      <c r="H827" s="14"/>
      <c r="I827" s="14"/>
    </row>
    <row r="828">
      <c r="A828" s="33"/>
      <c r="B828" s="33"/>
      <c r="C828" s="39"/>
      <c r="D828" s="39"/>
      <c r="E828" s="49"/>
      <c r="F828" s="49"/>
      <c r="G828" s="1"/>
      <c r="H828" s="14"/>
      <c r="I828" s="14"/>
    </row>
    <row r="829">
      <c r="A829" s="33"/>
      <c r="B829" s="33"/>
      <c r="C829" s="39"/>
      <c r="D829" s="39"/>
      <c r="E829" s="49"/>
      <c r="F829" s="49"/>
      <c r="G829" s="1"/>
      <c r="H829" s="14"/>
      <c r="I829" s="14"/>
    </row>
    <row r="830">
      <c r="A830" s="33"/>
      <c r="B830" s="33"/>
      <c r="C830" s="39"/>
      <c r="D830" s="39"/>
      <c r="E830" s="49"/>
      <c r="F830" s="49"/>
      <c r="G830" s="1"/>
      <c r="H830" s="14"/>
      <c r="I830" s="14"/>
    </row>
    <row r="831">
      <c r="A831" s="33"/>
      <c r="B831" s="33"/>
      <c r="C831" s="39"/>
      <c r="D831" s="39"/>
      <c r="E831" s="49"/>
      <c r="F831" s="49"/>
      <c r="G831" s="1"/>
      <c r="H831" s="14"/>
      <c r="I831" s="14"/>
    </row>
    <row r="832">
      <c r="A832" s="33"/>
      <c r="B832" s="33"/>
      <c r="C832" s="39"/>
      <c r="D832" s="39"/>
      <c r="E832" s="49"/>
      <c r="F832" s="49"/>
      <c r="G832" s="1"/>
      <c r="H832" s="14"/>
      <c r="I832" s="14"/>
    </row>
    <row r="833">
      <c r="A833" s="33"/>
      <c r="B833" s="33"/>
      <c r="C833" s="39"/>
      <c r="D833" s="39"/>
      <c r="E833" s="49"/>
      <c r="F833" s="49"/>
      <c r="G833" s="1"/>
      <c r="H833" s="14"/>
      <c r="I833" s="14"/>
    </row>
    <row r="834">
      <c r="A834" s="33"/>
      <c r="B834" s="33"/>
      <c r="C834" s="39"/>
      <c r="D834" s="39"/>
      <c r="E834" s="49"/>
      <c r="F834" s="49"/>
      <c r="G834" s="1"/>
      <c r="H834" s="14"/>
      <c r="I834" s="14"/>
    </row>
    <row r="835">
      <c r="A835" s="33"/>
      <c r="B835" s="33"/>
      <c r="C835" s="39"/>
      <c r="D835" s="39"/>
      <c r="E835" s="49"/>
      <c r="F835" s="49"/>
      <c r="G835" s="1"/>
      <c r="H835" s="14"/>
      <c r="I835" s="14"/>
    </row>
    <row r="836">
      <c r="A836" s="33"/>
      <c r="B836" s="33"/>
      <c r="C836" s="39"/>
      <c r="D836" s="39"/>
      <c r="E836" s="49"/>
      <c r="F836" s="49"/>
      <c r="G836" s="1"/>
      <c r="H836" s="14"/>
      <c r="I836" s="14"/>
    </row>
    <row r="837">
      <c r="A837" s="33"/>
      <c r="B837" s="33"/>
      <c r="C837" s="39"/>
      <c r="D837" s="39"/>
      <c r="E837" s="49"/>
      <c r="F837" s="49"/>
      <c r="G837" s="1"/>
      <c r="H837" s="14"/>
      <c r="I837" s="14"/>
    </row>
    <row r="838">
      <c r="A838" s="33"/>
      <c r="B838" s="33"/>
      <c r="C838" s="39"/>
      <c r="D838" s="39"/>
      <c r="E838" s="49"/>
      <c r="F838" s="49"/>
      <c r="G838" s="1"/>
      <c r="H838" s="14"/>
      <c r="I838" s="14"/>
    </row>
    <row r="839">
      <c r="A839" s="33"/>
      <c r="B839" s="33"/>
      <c r="C839" s="39"/>
      <c r="D839" s="39"/>
      <c r="E839" s="49"/>
      <c r="F839" s="49"/>
      <c r="G839" s="1"/>
      <c r="H839" s="14"/>
      <c r="I839" s="14"/>
    </row>
    <row r="840">
      <c r="A840" s="33"/>
      <c r="B840" s="33"/>
      <c r="C840" s="39"/>
      <c r="D840" s="39"/>
      <c r="E840" s="49"/>
      <c r="F840" s="49"/>
      <c r="G840" s="1"/>
      <c r="H840" s="14"/>
      <c r="I840" s="14"/>
    </row>
    <row r="841">
      <c r="A841" s="33"/>
      <c r="B841" s="33"/>
      <c r="C841" s="39"/>
      <c r="D841" s="39"/>
      <c r="E841" s="49"/>
      <c r="F841" s="49"/>
      <c r="G841" s="1"/>
      <c r="H841" s="14"/>
      <c r="I841" s="14"/>
    </row>
    <row r="842">
      <c r="A842" s="33"/>
      <c r="B842" s="33"/>
      <c r="C842" s="39"/>
      <c r="D842" s="39"/>
      <c r="E842" s="49"/>
      <c r="F842" s="49"/>
      <c r="G842" s="1"/>
      <c r="H842" s="14"/>
      <c r="I842" s="14"/>
    </row>
    <row r="843">
      <c r="A843" s="33"/>
      <c r="B843" s="33"/>
      <c r="C843" s="39"/>
      <c r="D843" s="39"/>
      <c r="E843" s="49"/>
      <c r="F843" s="49"/>
      <c r="G843" s="1"/>
      <c r="H843" s="14"/>
      <c r="I843" s="14"/>
    </row>
    <row r="844">
      <c r="A844" s="33"/>
      <c r="B844" s="33"/>
      <c r="C844" s="39"/>
      <c r="D844" s="39"/>
      <c r="E844" s="49"/>
      <c r="F844" s="49"/>
      <c r="G844" s="1"/>
      <c r="H844" s="14"/>
      <c r="I844" s="14"/>
    </row>
    <row r="845">
      <c r="A845" s="33"/>
      <c r="B845" s="33"/>
      <c r="C845" s="39"/>
      <c r="D845" s="39"/>
      <c r="E845" s="49"/>
      <c r="F845" s="49"/>
      <c r="G845" s="1"/>
      <c r="H845" s="14"/>
      <c r="I845" s="14"/>
    </row>
    <row r="846">
      <c r="A846" s="33"/>
      <c r="B846" s="33"/>
      <c r="C846" s="39"/>
      <c r="D846" s="39"/>
      <c r="E846" s="49"/>
      <c r="F846" s="49"/>
      <c r="G846" s="1"/>
      <c r="H846" s="14"/>
      <c r="I846" s="14"/>
    </row>
    <row r="847">
      <c r="A847" s="33"/>
      <c r="B847" s="33"/>
      <c r="C847" s="39"/>
      <c r="D847" s="39"/>
      <c r="E847" s="49"/>
      <c r="F847" s="49"/>
      <c r="G847" s="1"/>
      <c r="H847" s="14"/>
      <c r="I847" s="14"/>
    </row>
    <row r="848">
      <c r="A848" s="33"/>
      <c r="B848" s="33"/>
      <c r="C848" s="39"/>
      <c r="D848" s="39"/>
      <c r="E848" s="49"/>
      <c r="F848" s="49"/>
      <c r="G848" s="1"/>
      <c r="H848" s="14"/>
      <c r="I848" s="14"/>
    </row>
    <row r="849">
      <c r="A849" s="33"/>
      <c r="B849" s="33"/>
      <c r="C849" s="39"/>
      <c r="D849" s="39"/>
      <c r="E849" s="49"/>
      <c r="F849" s="49"/>
      <c r="G849" s="1"/>
      <c r="H849" s="14"/>
      <c r="I849" s="14"/>
    </row>
    <row r="850">
      <c r="A850" s="33"/>
      <c r="B850" s="33"/>
      <c r="C850" s="39"/>
      <c r="D850" s="39"/>
      <c r="E850" s="49"/>
      <c r="F850" s="49"/>
      <c r="G850" s="1"/>
      <c r="H850" s="14"/>
      <c r="I850" s="14"/>
    </row>
    <row r="851">
      <c r="A851" s="33"/>
      <c r="B851" s="33"/>
      <c r="C851" s="39"/>
      <c r="D851" s="39"/>
      <c r="E851" s="49"/>
      <c r="F851" s="49"/>
      <c r="G851" s="1"/>
      <c r="H851" s="14"/>
      <c r="I851" s="14"/>
    </row>
    <row r="852">
      <c r="A852" s="33"/>
      <c r="B852" s="33"/>
      <c r="C852" s="39"/>
      <c r="D852" s="39"/>
      <c r="E852" s="49"/>
      <c r="F852" s="49"/>
      <c r="G852" s="1"/>
      <c r="H852" s="14"/>
      <c r="I852" s="14"/>
    </row>
    <row r="853">
      <c r="A853" s="33"/>
      <c r="B853" s="33"/>
      <c r="C853" s="39"/>
      <c r="D853" s="39"/>
      <c r="E853" s="49"/>
      <c r="F853" s="49"/>
      <c r="G853" s="1"/>
      <c r="H853" s="14"/>
      <c r="I853" s="14"/>
    </row>
    <row r="854">
      <c r="A854" s="33"/>
      <c r="B854" s="33"/>
      <c r="C854" s="39"/>
      <c r="D854" s="39"/>
      <c r="E854" s="49"/>
      <c r="F854" s="49"/>
      <c r="G854" s="1"/>
      <c r="H854" s="14"/>
      <c r="I854" s="14"/>
    </row>
    <row r="855">
      <c r="A855" s="33"/>
      <c r="B855" s="33"/>
      <c r="C855" s="39"/>
      <c r="D855" s="39"/>
      <c r="E855" s="49"/>
      <c r="F855" s="49"/>
      <c r="G855" s="1"/>
      <c r="H855" s="14"/>
      <c r="I855" s="14"/>
    </row>
    <row r="856">
      <c r="A856" s="33"/>
      <c r="B856" s="33"/>
      <c r="C856" s="39"/>
      <c r="D856" s="39"/>
      <c r="E856" s="49"/>
      <c r="F856" s="49"/>
      <c r="G856" s="1"/>
      <c r="H856" s="14"/>
      <c r="I856" s="14"/>
    </row>
    <row r="857">
      <c r="A857" s="33"/>
      <c r="B857" s="33"/>
      <c r="C857" s="39"/>
      <c r="D857" s="39"/>
      <c r="E857" s="49"/>
      <c r="F857" s="49"/>
      <c r="G857" s="1"/>
      <c r="H857" s="14"/>
      <c r="I857" s="14"/>
    </row>
    <row r="858">
      <c r="A858" s="33"/>
      <c r="B858" s="33"/>
      <c r="C858" s="39"/>
      <c r="D858" s="39"/>
      <c r="E858" s="49"/>
      <c r="F858" s="49"/>
      <c r="G858" s="1"/>
      <c r="H858" s="14"/>
      <c r="I858" s="14"/>
    </row>
    <row r="859">
      <c r="A859" s="33"/>
      <c r="B859" s="33"/>
      <c r="C859" s="39"/>
      <c r="D859" s="39"/>
      <c r="E859" s="49"/>
      <c r="F859" s="49"/>
      <c r="G859" s="1"/>
      <c r="H859" s="14"/>
      <c r="I859" s="14"/>
    </row>
    <row r="860">
      <c r="A860" s="33"/>
      <c r="B860" s="33"/>
      <c r="C860" s="39"/>
      <c r="D860" s="39"/>
      <c r="E860" s="49"/>
      <c r="F860" s="49"/>
      <c r="G860" s="1"/>
      <c r="H860" s="14"/>
      <c r="I860" s="14"/>
    </row>
    <row r="861">
      <c r="A861" s="33"/>
      <c r="B861" s="33"/>
      <c r="C861" s="39"/>
      <c r="D861" s="39"/>
      <c r="E861" s="49"/>
      <c r="F861" s="49"/>
      <c r="G861" s="1"/>
      <c r="H861" s="14"/>
      <c r="I861" s="14"/>
    </row>
    <row r="862">
      <c r="A862" s="33"/>
      <c r="B862" s="33"/>
      <c r="C862" s="39"/>
      <c r="D862" s="39"/>
      <c r="E862" s="49"/>
      <c r="F862" s="49"/>
      <c r="G862" s="1"/>
      <c r="H862" s="14"/>
      <c r="I862" s="14"/>
    </row>
    <row r="863">
      <c r="A863" s="33"/>
      <c r="B863" s="33"/>
      <c r="C863" s="39"/>
      <c r="D863" s="39"/>
      <c r="E863" s="49"/>
      <c r="F863" s="49"/>
      <c r="G863" s="1"/>
      <c r="H863" s="14"/>
      <c r="I863" s="14"/>
    </row>
    <row r="864">
      <c r="A864" s="33"/>
      <c r="B864" s="33"/>
      <c r="C864" s="39"/>
      <c r="D864" s="39"/>
      <c r="E864" s="49"/>
      <c r="F864" s="49"/>
      <c r="G864" s="1"/>
      <c r="H864" s="14"/>
      <c r="I864" s="14"/>
    </row>
    <row r="865">
      <c r="A865" s="33"/>
      <c r="B865" s="33"/>
      <c r="C865" s="39"/>
      <c r="D865" s="39"/>
      <c r="E865" s="49"/>
      <c r="F865" s="49"/>
      <c r="G865" s="1"/>
      <c r="H865" s="14"/>
      <c r="I865" s="14"/>
    </row>
    <row r="866">
      <c r="A866" s="33"/>
      <c r="B866" s="33"/>
      <c r="C866" s="39"/>
      <c r="D866" s="39"/>
      <c r="E866" s="49"/>
      <c r="F866" s="49"/>
      <c r="G866" s="1"/>
      <c r="H866" s="14"/>
      <c r="I866" s="14"/>
    </row>
    <row r="867">
      <c r="A867" s="33"/>
      <c r="B867" s="33"/>
      <c r="C867" s="39"/>
      <c r="D867" s="39"/>
      <c r="E867" s="49"/>
      <c r="F867" s="49"/>
      <c r="G867" s="1"/>
      <c r="H867" s="14"/>
      <c r="I867" s="14"/>
    </row>
    <row r="868">
      <c r="A868" s="33"/>
      <c r="B868" s="33"/>
      <c r="C868" s="39"/>
      <c r="D868" s="39"/>
      <c r="E868" s="49"/>
      <c r="F868" s="49"/>
      <c r="G868" s="1"/>
      <c r="H868" s="14"/>
      <c r="I868" s="14"/>
    </row>
    <row r="869">
      <c r="A869" s="33"/>
      <c r="B869" s="33"/>
      <c r="C869" s="39"/>
      <c r="D869" s="39"/>
      <c r="E869" s="49"/>
      <c r="F869" s="49"/>
      <c r="G869" s="1"/>
      <c r="H869" s="14"/>
      <c r="I869" s="14"/>
    </row>
    <row r="870">
      <c r="A870" s="33"/>
      <c r="B870" s="33"/>
      <c r="C870" s="39"/>
      <c r="D870" s="39"/>
      <c r="E870" s="49"/>
      <c r="F870" s="49"/>
      <c r="G870" s="1"/>
      <c r="H870" s="14"/>
      <c r="I870" s="14"/>
    </row>
    <row r="871">
      <c r="A871" s="33"/>
      <c r="B871" s="33"/>
      <c r="C871" s="39"/>
      <c r="D871" s="39"/>
      <c r="E871" s="49"/>
      <c r="F871" s="49"/>
      <c r="G871" s="1"/>
      <c r="H871" s="14"/>
      <c r="I871" s="14"/>
    </row>
    <row r="872">
      <c r="A872" s="33"/>
      <c r="B872" s="33"/>
      <c r="C872" s="39"/>
      <c r="D872" s="39"/>
      <c r="E872" s="49"/>
      <c r="F872" s="49"/>
      <c r="G872" s="1"/>
      <c r="H872" s="14"/>
      <c r="I872" s="14"/>
    </row>
    <row r="873">
      <c r="A873" s="33"/>
      <c r="B873" s="33"/>
      <c r="C873" s="39"/>
      <c r="D873" s="39"/>
      <c r="E873" s="49"/>
      <c r="F873" s="49"/>
      <c r="G873" s="1"/>
      <c r="H873" s="14"/>
      <c r="I873" s="14"/>
    </row>
    <row r="874">
      <c r="A874" s="33"/>
      <c r="B874" s="33"/>
      <c r="C874" s="39"/>
      <c r="D874" s="39"/>
      <c r="E874" s="49"/>
      <c r="F874" s="49"/>
      <c r="G874" s="1"/>
      <c r="H874" s="14"/>
      <c r="I874" s="14"/>
    </row>
    <row r="875">
      <c r="A875" s="33"/>
      <c r="B875" s="33"/>
      <c r="C875" s="39"/>
      <c r="D875" s="39"/>
      <c r="E875" s="49"/>
      <c r="F875" s="49"/>
      <c r="G875" s="1"/>
      <c r="H875" s="14"/>
      <c r="I875" s="14"/>
    </row>
    <row r="876">
      <c r="A876" s="33"/>
      <c r="B876" s="33"/>
      <c r="C876" s="39"/>
      <c r="D876" s="39"/>
      <c r="E876" s="49"/>
      <c r="F876" s="49"/>
      <c r="G876" s="1"/>
      <c r="H876" s="14"/>
      <c r="I876" s="14"/>
    </row>
    <row r="877">
      <c r="A877" s="33"/>
      <c r="B877" s="33"/>
      <c r="C877" s="39"/>
      <c r="D877" s="39"/>
      <c r="E877" s="49"/>
      <c r="F877" s="49"/>
      <c r="G877" s="1"/>
      <c r="H877" s="14"/>
      <c r="I877" s="14"/>
    </row>
    <row r="878">
      <c r="A878" s="33"/>
      <c r="B878" s="33"/>
      <c r="C878" s="39"/>
      <c r="D878" s="39"/>
      <c r="E878" s="49"/>
      <c r="F878" s="49"/>
      <c r="G878" s="1"/>
      <c r="H878" s="14"/>
      <c r="I878" s="14"/>
    </row>
    <row r="879">
      <c r="A879" s="33"/>
      <c r="B879" s="33"/>
      <c r="C879" s="39"/>
      <c r="D879" s="39"/>
      <c r="E879" s="49"/>
      <c r="F879" s="49"/>
      <c r="G879" s="1"/>
      <c r="H879" s="14"/>
      <c r="I879" s="14"/>
    </row>
    <row r="880">
      <c r="A880" s="33"/>
      <c r="B880" s="33"/>
      <c r="C880" s="39"/>
      <c r="D880" s="39"/>
      <c r="E880" s="49"/>
      <c r="F880" s="49"/>
      <c r="G880" s="1"/>
      <c r="H880" s="14"/>
      <c r="I880" s="14"/>
    </row>
    <row r="881">
      <c r="A881" s="33"/>
      <c r="B881" s="33"/>
      <c r="C881" s="39"/>
      <c r="D881" s="39"/>
      <c r="E881" s="49"/>
      <c r="F881" s="49"/>
      <c r="G881" s="1"/>
      <c r="H881" s="14"/>
      <c r="I881" s="14"/>
    </row>
    <row r="882">
      <c r="A882" s="33"/>
      <c r="B882" s="33"/>
      <c r="C882" s="39"/>
      <c r="D882" s="39"/>
      <c r="E882" s="49"/>
      <c r="F882" s="49"/>
      <c r="G882" s="1"/>
      <c r="H882" s="14"/>
      <c r="I882" s="14"/>
    </row>
    <row r="883">
      <c r="A883" s="33"/>
      <c r="B883" s="33"/>
      <c r="C883" s="39"/>
      <c r="D883" s="39"/>
      <c r="E883" s="49"/>
      <c r="F883" s="49"/>
      <c r="G883" s="1"/>
      <c r="H883" s="14"/>
      <c r="I883" s="14"/>
    </row>
    <row r="884">
      <c r="A884" s="33"/>
      <c r="B884" s="33"/>
      <c r="C884" s="39"/>
      <c r="D884" s="39"/>
      <c r="E884" s="49"/>
      <c r="F884" s="49"/>
      <c r="G884" s="1"/>
      <c r="H884" s="14"/>
      <c r="I884" s="14"/>
    </row>
    <row r="885">
      <c r="A885" s="33"/>
      <c r="B885" s="33"/>
      <c r="C885" s="39"/>
      <c r="D885" s="39"/>
      <c r="E885" s="49"/>
      <c r="F885" s="49"/>
      <c r="G885" s="1"/>
      <c r="H885" s="14"/>
      <c r="I885" s="14"/>
    </row>
    <row r="886">
      <c r="A886" s="33"/>
      <c r="B886" s="33"/>
      <c r="C886" s="39"/>
      <c r="D886" s="39"/>
      <c r="E886" s="49"/>
      <c r="F886" s="49"/>
      <c r="G886" s="1"/>
      <c r="H886" s="14"/>
      <c r="I886" s="14"/>
    </row>
    <row r="887">
      <c r="A887" s="33"/>
      <c r="B887" s="33"/>
      <c r="C887" s="39"/>
      <c r="D887" s="39"/>
      <c r="E887" s="49"/>
      <c r="F887" s="49"/>
      <c r="G887" s="1"/>
      <c r="H887" s="14"/>
      <c r="I887" s="14"/>
    </row>
    <row r="888">
      <c r="A888" s="33"/>
      <c r="B888" s="33"/>
      <c r="C888" s="39"/>
      <c r="D888" s="39"/>
      <c r="E888" s="49"/>
      <c r="F888" s="49"/>
      <c r="G888" s="1"/>
      <c r="H888" s="14"/>
      <c r="I888" s="14"/>
    </row>
    <row r="889">
      <c r="A889" s="33"/>
      <c r="B889" s="33"/>
      <c r="C889" s="39"/>
      <c r="D889" s="39"/>
      <c r="E889" s="49"/>
      <c r="F889" s="49"/>
      <c r="G889" s="1"/>
      <c r="H889" s="14"/>
      <c r="I889" s="14"/>
    </row>
    <row r="890">
      <c r="A890" s="33"/>
      <c r="B890" s="33"/>
      <c r="C890" s="39"/>
      <c r="D890" s="39"/>
      <c r="E890" s="49"/>
      <c r="F890" s="49"/>
      <c r="G890" s="1"/>
      <c r="H890" s="14"/>
      <c r="I890" s="14"/>
    </row>
    <row r="891">
      <c r="A891" s="33"/>
      <c r="B891" s="33"/>
      <c r="C891" s="39"/>
      <c r="D891" s="39"/>
      <c r="E891" s="49"/>
      <c r="F891" s="49"/>
      <c r="G891" s="1"/>
      <c r="H891" s="14"/>
      <c r="I891" s="14"/>
    </row>
    <row r="892">
      <c r="A892" s="33"/>
      <c r="B892" s="33"/>
      <c r="C892" s="39"/>
      <c r="D892" s="39"/>
      <c r="E892" s="49"/>
      <c r="F892" s="49"/>
      <c r="G892" s="1"/>
      <c r="H892" s="14"/>
      <c r="I892" s="14"/>
    </row>
    <row r="893">
      <c r="A893" s="33"/>
      <c r="B893" s="33"/>
      <c r="C893" s="39"/>
      <c r="D893" s="39"/>
      <c r="E893" s="49"/>
      <c r="F893" s="49"/>
      <c r="G893" s="1"/>
      <c r="H893" s="14"/>
      <c r="I893" s="14"/>
    </row>
    <row r="894">
      <c r="A894" s="33"/>
      <c r="B894" s="33"/>
      <c r="C894" s="39"/>
      <c r="D894" s="39"/>
      <c r="E894" s="49"/>
      <c r="F894" s="49"/>
      <c r="G894" s="1"/>
      <c r="H894" s="14"/>
      <c r="I894" s="14"/>
    </row>
    <row r="895">
      <c r="A895" s="33"/>
      <c r="B895" s="33"/>
      <c r="C895" s="39"/>
      <c r="D895" s="39"/>
      <c r="E895" s="49"/>
      <c r="F895" s="49"/>
      <c r="G895" s="1"/>
      <c r="H895" s="14"/>
      <c r="I895" s="14"/>
    </row>
    <row r="896">
      <c r="A896" s="33"/>
      <c r="B896" s="33"/>
      <c r="C896" s="39"/>
      <c r="D896" s="39"/>
      <c r="E896" s="49"/>
      <c r="F896" s="49"/>
      <c r="G896" s="1"/>
      <c r="H896" s="14"/>
      <c r="I896" s="14"/>
    </row>
    <row r="897">
      <c r="A897" s="33"/>
      <c r="B897" s="33"/>
      <c r="C897" s="39"/>
      <c r="D897" s="39"/>
      <c r="E897" s="49"/>
      <c r="F897" s="49"/>
      <c r="G897" s="1"/>
      <c r="H897" s="14"/>
      <c r="I897" s="14"/>
    </row>
    <row r="898">
      <c r="A898" s="33"/>
      <c r="B898" s="33"/>
      <c r="C898" s="39"/>
      <c r="D898" s="39"/>
      <c r="E898" s="49"/>
      <c r="F898" s="49"/>
      <c r="G898" s="1"/>
      <c r="H898" s="14"/>
      <c r="I898" s="14"/>
    </row>
    <row r="899">
      <c r="A899" s="33"/>
      <c r="B899" s="33"/>
      <c r="C899" s="39"/>
      <c r="D899" s="39"/>
      <c r="E899" s="49"/>
      <c r="F899" s="49"/>
      <c r="G899" s="1"/>
      <c r="H899" s="14"/>
      <c r="I899" s="14"/>
    </row>
    <row r="900">
      <c r="A900" s="33"/>
      <c r="B900" s="33"/>
      <c r="C900" s="39"/>
      <c r="D900" s="39"/>
      <c r="E900" s="49"/>
      <c r="F900" s="49"/>
      <c r="G900" s="1"/>
      <c r="H900" s="14"/>
      <c r="I900" s="14"/>
    </row>
    <row r="901">
      <c r="A901" s="33"/>
      <c r="B901" s="33"/>
      <c r="C901" s="39"/>
      <c r="D901" s="39"/>
      <c r="E901" s="49"/>
      <c r="F901" s="49"/>
      <c r="G901" s="1"/>
      <c r="H901" s="14"/>
      <c r="I901" s="14"/>
    </row>
    <row r="902">
      <c r="A902" s="33"/>
      <c r="B902" s="33"/>
      <c r="C902" s="39"/>
      <c r="D902" s="39"/>
      <c r="E902" s="49"/>
      <c r="F902" s="49"/>
      <c r="G902" s="1"/>
      <c r="H902" s="14"/>
      <c r="I902" s="14"/>
    </row>
    <row r="903">
      <c r="A903" s="33"/>
      <c r="B903" s="33"/>
      <c r="C903" s="39"/>
      <c r="D903" s="39"/>
      <c r="E903" s="49"/>
      <c r="F903" s="49"/>
      <c r="G903" s="1"/>
      <c r="H903" s="14"/>
      <c r="I903" s="14"/>
    </row>
    <row r="904">
      <c r="A904" s="33"/>
      <c r="B904" s="33"/>
      <c r="C904" s="39"/>
      <c r="D904" s="39"/>
      <c r="E904" s="49"/>
      <c r="F904" s="49"/>
      <c r="G904" s="1"/>
      <c r="H904" s="14"/>
      <c r="I904" s="14"/>
    </row>
    <row r="905">
      <c r="A905" s="33"/>
      <c r="B905" s="33"/>
      <c r="C905" s="39"/>
      <c r="D905" s="39"/>
      <c r="E905" s="49"/>
      <c r="F905" s="49"/>
      <c r="G905" s="1"/>
      <c r="H905" s="14"/>
      <c r="I905" s="14"/>
    </row>
    <row r="906">
      <c r="A906" s="33"/>
      <c r="B906" s="33"/>
      <c r="C906" s="39"/>
      <c r="D906" s="39"/>
      <c r="E906" s="49"/>
      <c r="F906" s="49"/>
      <c r="G906" s="1"/>
      <c r="H906" s="14"/>
      <c r="I906" s="14"/>
    </row>
    <row r="907">
      <c r="A907" s="33"/>
      <c r="B907" s="33"/>
      <c r="C907" s="39"/>
      <c r="D907" s="39"/>
      <c r="E907" s="49"/>
      <c r="F907" s="49"/>
      <c r="G907" s="1"/>
      <c r="H907" s="14"/>
      <c r="I907" s="14"/>
    </row>
    <row r="908">
      <c r="A908" s="33"/>
      <c r="B908" s="33"/>
      <c r="C908" s="39"/>
      <c r="D908" s="39"/>
      <c r="E908" s="49"/>
      <c r="F908" s="49"/>
      <c r="G908" s="1"/>
      <c r="H908" s="14"/>
      <c r="I908" s="14"/>
    </row>
    <row r="909">
      <c r="A909" s="33"/>
      <c r="B909" s="33"/>
      <c r="C909" s="39"/>
      <c r="D909" s="39"/>
      <c r="E909" s="49"/>
      <c r="F909" s="49"/>
      <c r="G909" s="1"/>
      <c r="H909" s="14"/>
      <c r="I909" s="14"/>
    </row>
    <row r="910">
      <c r="A910" s="33"/>
      <c r="B910" s="33"/>
      <c r="C910" s="39"/>
      <c r="D910" s="39"/>
      <c r="E910" s="49"/>
      <c r="F910" s="49"/>
      <c r="G910" s="1"/>
      <c r="H910" s="14"/>
      <c r="I910" s="14"/>
    </row>
    <row r="911">
      <c r="A911" s="33"/>
      <c r="B911" s="33"/>
      <c r="C911" s="39"/>
      <c r="D911" s="39"/>
      <c r="E911" s="49"/>
      <c r="F911" s="49"/>
      <c r="G911" s="1"/>
      <c r="H911" s="14"/>
      <c r="I911" s="14"/>
    </row>
    <row r="912">
      <c r="A912" s="33"/>
      <c r="B912" s="33"/>
      <c r="C912" s="39"/>
      <c r="D912" s="39"/>
      <c r="E912" s="49"/>
      <c r="F912" s="49"/>
      <c r="G912" s="1"/>
      <c r="H912" s="14"/>
      <c r="I912" s="14"/>
    </row>
    <row r="913">
      <c r="A913" s="33"/>
      <c r="B913" s="33"/>
      <c r="C913" s="39"/>
      <c r="D913" s="39"/>
      <c r="E913" s="49"/>
      <c r="F913" s="49"/>
      <c r="G913" s="1"/>
      <c r="H913" s="14"/>
      <c r="I913" s="14"/>
    </row>
    <row r="914">
      <c r="A914" s="33"/>
      <c r="B914" s="33"/>
      <c r="C914" s="39"/>
      <c r="D914" s="39"/>
      <c r="E914" s="49"/>
      <c r="F914" s="49"/>
      <c r="G914" s="1"/>
      <c r="H914" s="14"/>
      <c r="I914" s="14"/>
    </row>
    <row r="915">
      <c r="A915" s="33"/>
      <c r="B915" s="33"/>
      <c r="C915" s="39"/>
      <c r="D915" s="39"/>
      <c r="E915" s="49"/>
      <c r="F915" s="49"/>
      <c r="G915" s="1"/>
      <c r="H915" s="14"/>
      <c r="I915" s="14"/>
    </row>
    <row r="916">
      <c r="A916" s="33"/>
      <c r="B916" s="33"/>
      <c r="C916" s="39"/>
      <c r="D916" s="39"/>
      <c r="E916" s="49"/>
      <c r="F916" s="49"/>
      <c r="G916" s="1"/>
      <c r="H916" s="14"/>
      <c r="I916" s="14"/>
    </row>
    <row r="917">
      <c r="A917" s="33"/>
      <c r="B917" s="33"/>
      <c r="C917" s="39"/>
      <c r="D917" s="39"/>
      <c r="E917" s="49"/>
      <c r="F917" s="49"/>
      <c r="G917" s="1"/>
      <c r="H917" s="14"/>
      <c r="I917" s="14"/>
    </row>
    <row r="918">
      <c r="A918" s="33"/>
      <c r="B918" s="33"/>
      <c r="C918" s="39"/>
      <c r="D918" s="39"/>
      <c r="E918" s="49"/>
      <c r="F918" s="49"/>
      <c r="G918" s="1"/>
      <c r="H918" s="14"/>
      <c r="I918" s="14"/>
    </row>
    <row r="919">
      <c r="A919" s="33"/>
      <c r="B919" s="33"/>
      <c r="C919" s="39"/>
      <c r="D919" s="39"/>
      <c r="E919" s="49"/>
      <c r="F919" s="49"/>
      <c r="G919" s="1"/>
      <c r="H919" s="14"/>
      <c r="I919" s="14"/>
    </row>
    <row r="920">
      <c r="A920" s="33"/>
      <c r="B920" s="33"/>
      <c r="C920" s="39"/>
      <c r="D920" s="39"/>
      <c r="E920" s="49"/>
      <c r="F920" s="49"/>
      <c r="G920" s="1"/>
      <c r="H920" s="14"/>
      <c r="I920" s="14"/>
    </row>
    <row r="921">
      <c r="A921" s="33"/>
      <c r="B921" s="33"/>
      <c r="C921" s="39"/>
      <c r="D921" s="39"/>
      <c r="E921" s="49"/>
      <c r="F921" s="49"/>
      <c r="G921" s="1"/>
      <c r="H921" s="14"/>
      <c r="I921" s="14"/>
    </row>
    <row r="922">
      <c r="A922" s="33"/>
      <c r="B922" s="33"/>
      <c r="C922" s="39"/>
      <c r="D922" s="39"/>
      <c r="E922" s="49"/>
      <c r="F922" s="49"/>
      <c r="G922" s="1"/>
      <c r="H922" s="14"/>
      <c r="I922" s="14"/>
    </row>
    <row r="923">
      <c r="A923" s="33"/>
      <c r="B923" s="33"/>
      <c r="C923" s="39"/>
      <c r="D923" s="39"/>
      <c r="E923" s="49"/>
      <c r="F923" s="49"/>
      <c r="G923" s="1"/>
      <c r="H923" s="14"/>
      <c r="I923" s="14"/>
    </row>
    <row r="924">
      <c r="A924" s="33"/>
      <c r="B924" s="33"/>
      <c r="C924" s="39"/>
      <c r="D924" s="39"/>
      <c r="E924" s="49"/>
      <c r="F924" s="49"/>
      <c r="G924" s="1"/>
      <c r="H924" s="14"/>
      <c r="I924" s="14"/>
    </row>
    <row r="925">
      <c r="A925" s="33"/>
      <c r="B925" s="33"/>
      <c r="C925" s="39"/>
      <c r="D925" s="39"/>
      <c r="E925" s="49"/>
      <c r="F925" s="49"/>
      <c r="G925" s="1"/>
      <c r="H925" s="14"/>
      <c r="I925" s="14"/>
    </row>
    <row r="926">
      <c r="A926" s="33"/>
      <c r="B926" s="33"/>
      <c r="C926" s="39"/>
      <c r="D926" s="39"/>
      <c r="E926" s="49"/>
      <c r="F926" s="49"/>
      <c r="G926" s="1"/>
      <c r="H926" s="14"/>
      <c r="I926" s="14"/>
    </row>
    <row r="927">
      <c r="A927" s="33"/>
      <c r="B927" s="33"/>
      <c r="C927" s="39"/>
      <c r="D927" s="39"/>
      <c r="E927" s="49"/>
      <c r="F927" s="49"/>
      <c r="G927" s="1"/>
      <c r="H927" s="14"/>
      <c r="I927" s="14"/>
    </row>
    <row r="928">
      <c r="A928" s="33"/>
      <c r="B928" s="33"/>
      <c r="C928" s="39"/>
      <c r="D928" s="39"/>
      <c r="E928" s="49"/>
      <c r="F928" s="49"/>
      <c r="G928" s="1"/>
      <c r="H928" s="14"/>
      <c r="I928" s="14"/>
    </row>
    <row r="929">
      <c r="A929" s="33"/>
      <c r="B929" s="33"/>
      <c r="C929" s="39"/>
      <c r="D929" s="39"/>
      <c r="E929" s="49"/>
      <c r="F929" s="49"/>
      <c r="G929" s="1"/>
      <c r="H929" s="14"/>
      <c r="I929" s="14"/>
    </row>
    <row r="930">
      <c r="A930" s="33"/>
      <c r="B930" s="33"/>
      <c r="C930" s="39"/>
      <c r="D930" s="39"/>
      <c r="E930" s="49"/>
      <c r="F930" s="49"/>
      <c r="G930" s="1"/>
      <c r="H930" s="14"/>
      <c r="I930" s="14"/>
    </row>
    <row r="931">
      <c r="A931" s="33"/>
      <c r="B931" s="33"/>
      <c r="C931" s="39"/>
      <c r="D931" s="39"/>
      <c r="E931" s="49"/>
      <c r="F931" s="49"/>
      <c r="G931" s="1"/>
      <c r="H931" s="14"/>
      <c r="I931" s="14"/>
    </row>
    <row r="932">
      <c r="A932" s="33"/>
      <c r="B932" s="33"/>
      <c r="C932" s="39"/>
      <c r="D932" s="39"/>
      <c r="E932" s="49"/>
      <c r="F932" s="49"/>
      <c r="G932" s="1"/>
      <c r="H932" s="14"/>
      <c r="I932" s="14"/>
    </row>
    <row r="933">
      <c r="A933" s="33"/>
      <c r="B933" s="33"/>
      <c r="C933" s="39"/>
      <c r="D933" s="39"/>
      <c r="E933" s="49"/>
      <c r="F933" s="49"/>
      <c r="G933" s="1"/>
      <c r="H933" s="14"/>
      <c r="I933" s="14"/>
    </row>
    <row r="934">
      <c r="A934" s="33"/>
      <c r="B934" s="33"/>
      <c r="C934" s="39"/>
      <c r="D934" s="39"/>
      <c r="E934" s="49"/>
      <c r="F934" s="49"/>
      <c r="G934" s="1"/>
      <c r="H934" s="14"/>
      <c r="I934" s="14"/>
    </row>
    <row r="935">
      <c r="A935" s="33"/>
      <c r="B935" s="33"/>
      <c r="C935" s="39"/>
      <c r="D935" s="39"/>
      <c r="E935" s="49"/>
      <c r="F935" s="49"/>
      <c r="G935" s="1"/>
      <c r="H935" s="14"/>
      <c r="I935" s="14"/>
    </row>
    <row r="936">
      <c r="A936" s="33"/>
      <c r="B936" s="33"/>
      <c r="C936" s="39"/>
      <c r="D936" s="39"/>
      <c r="E936" s="49"/>
      <c r="F936" s="49"/>
      <c r="G936" s="1"/>
      <c r="H936" s="14"/>
      <c r="I936" s="14"/>
    </row>
    <row r="937">
      <c r="A937" s="33"/>
      <c r="B937" s="33"/>
      <c r="C937" s="39"/>
      <c r="D937" s="39"/>
      <c r="E937" s="49"/>
      <c r="F937" s="49"/>
      <c r="G937" s="1"/>
      <c r="H937" s="14"/>
      <c r="I937" s="14"/>
    </row>
    <row r="938">
      <c r="A938" s="33"/>
      <c r="B938" s="33"/>
      <c r="C938" s="39"/>
      <c r="D938" s="39"/>
      <c r="E938" s="49"/>
      <c r="F938" s="49"/>
      <c r="G938" s="1"/>
      <c r="H938" s="14"/>
      <c r="I938" s="14"/>
    </row>
    <row r="939">
      <c r="A939" s="33"/>
      <c r="B939" s="33"/>
      <c r="C939" s="39"/>
      <c r="D939" s="39"/>
      <c r="E939" s="49"/>
      <c r="F939" s="49"/>
      <c r="G939" s="1"/>
      <c r="H939" s="14"/>
      <c r="I939" s="14"/>
    </row>
    <row r="940">
      <c r="A940" s="33"/>
      <c r="B940" s="33"/>
      <c r="C940" s="39"/>
      <c r="D940" s="39"/>
      <c r="E940" s="49"/>
      <c r="F940" s="49"/>
      <c r="G940" s="1"/>
      <c r="H940" s="14"/>
      <c r="I940" s="14"/>
    </row>
    <row r="941">
      <c r="A941" s="33"/>
      <c r="B941" s="33"/>
      <c r="C941" s="39"/>
      <c r="D941" s="39"/>
      <c r="E941" s="49"/>
      <c r="F941" s="49"/>
      <c r="G941" s="1"/>
      <c r="H941" s="14"/>
      <c r="I941" s="14"/>
    </row>
    <row r="942">
      <c r="A942" s="33"/>
      <c r="B942" s="33"/>
      <c r="C942" s="39"/>
      <c r="D942" s="39"/>
      <c r="E942" s="49"/>
      <c r="F942" s="49"/>
      <c r="G942" s="1"/>
      <c r="H942" s="14"/>
      <c r="I942" s="14"/>
    </row>
    <row r="943">
      <c r="A943" s="33"/>
      <c r="B943" s="33"/>
      <c r="C943" s="39"/>
      <c r="D943" s="39"/>
      <c r="E943" s="49"/>
      <c r="F943" s="49"/>
      <c r="G943" s="1"/>
      <c r="H943" s="14"/>
      <c r="I943" s="14"/>
    </row>
    <row r="944">
      <c r="A944" s="33"/>
      <c r="B944" s="33"/>
      <c r="C944" s="39"/>
      <c r="D944" s="39"/>
      <c r="E944" s="49"/>
      <c r="F944" s="49"/>
      <c r="G944" s="1"/>
      <c r="H944" s="14"/>
      <c r="I944" s="14"/>
    </row>
    <row r="945">
      <c r="A945" s="33"/>
      <c r="B945" s="33"/>
      <c r="C945" s="39"/>
      <c r="D945" s="39"/>
      <c r="E945" s="49"/>
      <c r="F945" s="49"/>
      <c r="G945" s="1"/>
      <c r="H945" s="14"/>
      <c r="I945" s="14"/>
    </row>
    <row r="946">
      <c r="A946" s="33"/>
      <c r="B946" s="33"/>
      <c r="C946" s="39"/>
      <c r="D946" s="39"/>
      <c r="E946" s="49"/>
      <c r="F946" s="49"/>
      <c r="G946" s="1"/>
      <c r="H946" s="14"/>
      <c r="I946" s="14"/>
    </row>
    <row r="947">
      <c r="A947" s="33"/>
      <c r="B947" s="33"/>
      <c r="C947" s="39"/>
      <c r="D947" s="39"/>
      <c r="E947" s="49"/>
      <c r="F947" s="49"/>
      <c r="G947" s="1"/>
      <c r="H947" s="14"/>
      <c r="I947" s="14"/>
    </row>
    <row r="948">
      <c r="A948" s="33"/>
      <c r="B948" s="33"/>
      <c r="C948" s="39"/>
      <c r="D948" s="39"/>
      <c r="E948" s="49"/>
      <c r="F948" s="49"/>
      <c r="G948" s="1"/>
      <c r="H948" s="14"/>
      <c r="I948" s="14"/>
    </row>
    <row r="949">
      <c r="A949" s="33"/>
      <c r="B949" s="33"/>
      <c r="C949" s="39"/>
      <c r="D949" s="39"/>
      <c r="E949" s="49"/>
      <c r="F949" s="49"/>
      <c r="G949" s="1"/>
      <c r="H949" s="14"/>
      <c r="I949" s="14"/>
    </row>
    <row r="950">
      <c r="A950" s="33"/>
      <c r="B950" s="33"/>
      <c r="C950" s="39"/>
      <c r="D950" s="39"/>
      <c r="E950" s="49"/>
      <c r="F950" s="49"/>
      <c r="G950" s="1"/>
      <c r="H950" s="14"/>
      <c r="I950" s="14"/>
    </row>
    <row r="951">
      <c r="A951" s="33"/>
      <c r="B951" s="33"/>
      <c r="C951" s="39"/>
      <c r="D951" s="39"/>
      <c r="E951" s="49"/>
      <c r="F951" s="49"/>
      <c r="G951" s="1"/>
      <c r="H951" s="14"/>
      <c r="I951" s="14"/>
    </row>
    <row r="952">
      <c r="A952" s="33"/>
      <c r="B952" s="33"/>
      <c r="C952" s="39"/>
      <c r="D952" s="39"/>
      <c r="E952" s="49"/>
      <c r="F952" s="49"/>
      <c r="G952" s="1"/>
      <c r="H952" s="14"/>
      <c r="I952" s="14"/>
    </row>
    <row r="953">
      <c r="A953" s="33"/>
      <c r="B953" s="33"/>
      <c r="C953" s="39"/>
      <c r="D953" s="39"/>
      <c r="E953" s="49"/>
      <c r="F953" s="49"/>
      <c r="G953" s="1"/>
      <c r="H953" s="14"/>
      <c r="I953" s="14"/>
    </row>
    <row r="954">
      <c r="A954" s="33"/>
      <c r="B954" s="33"/>
      <c r="C954" s="39"/>
      <c r="D954" s="39"/>
      <c r="E954" s="49"/>
      <c r="F954" s="49"/>
      <c r="G954" s="1"/>
      <c r="H954" s="14"/>
      <c r="I954" s="14"/>
    </row>
    <row r="955">
      <c r="A955" s="33"/>
      <c r="B955" s="33"/>
      <c r="C955" s="39"/>
      <c r="D955" s="39"/>
      <c r="E955" s="49"/>
      <c r="F955" s="49"/>
      <c r="G955" s="1"/>
      <c r="H955" s="14"/>
      <c r="I955" s="14"/>
    </row>
    <row r="956">
      <c r="A956" s="33"/>
      <c r="B956" s="33"/>
      <c r="C956" s="39"/>
      <c r="D956" s="39"/>
      <c r="E956" s="49"/>
      <c r="F956" s="49"/>
      <c r="G956" s="1"/>
      <c r="H956" s="14"/>
      <c r="I956" s="14"/>
    </row>
    <row r="957">
      <c r="A957" s="33"/>
      <c r="B957" s="33"/>
      <c r="C957" s="39"/>
      <c r="D957" s="39"/>
      <c r="E957" s="49"/>
      <c r="F957" s="49"/>
      <c r="G957" s="1"/>
      <c r="H957" s="14"/>
      <c r="I957" s="14"/>
    </row>
    <row r="958">
      <c r="A958" s="33"/>
      <c r="B958" s="33"/>
      <c r="C958" s="39"/>
      <c r="D958" s="39"/>
      <c r="E958" s="49"/>
      <c r="F958" s="49"/>
      <c r="G958" s="1"/>
      <c r="H958" s="14"/>
      <c r="I958" s="14"/>
    </row>
    <row r="959">
      <c r="A959" s="33"/>
      <c r="B959" s="33"/>
      <c r="C959" s="39"/>
      <c r="D959" s="39"/>
      <c r="E959" s="49"/>
      <c r="F959" s="49"/>
      <c r="G959" s="1"/>
      <c r="H959" s="14"/>
      <c r="I959" s="14"/>
    </row>
    <row r="960">
      <c r="A960" s="33"/>
      <c r="B960" s="33"/>
      <c r="C960" s="39"/>
      <c r="D960" s="39"/>
      <c r="E960" s="49"/>
      <c r="F960" s="49"/>
      <c r="G960" s="1"/>
      <c r="H960" s="14"/>
      <c r="I960" s="14"/>
    </row>
    <row r="961">
      <c r="A961" s="33"/>
      <c r="B961" s="33"/>
      <c r="C961" s="39"/>
      <c r="D961" s="39"/>
      <c r="E961" s="49"/>
      <c r="F961" s="49"/>
      <c r="G961" s="1"/>
      <c r="H961" s="14"/>
      <c r="I961" s="14"/>
    </row>
    <row r="962">
      <c r="A962" s="33"/>
      <c r="B962" s="33"/>
      <c r="C962" s="39"/>
      <c r="D962" s="39"/>
      <c r="E962" s="49"/>
      <c r="F962" s="49"/>
      <c r="G962" s="1"/>
      <c r="H962" s="14"/>
      <c r="I962" s="14"/>
    </row>
    <row r="963">
      <c r="A963" s="33"/>
      <c r="B963" s="33"/>
      <c r="C963" s="39"/>
      <c r="D963" s="39"/>
      <c r="E963" s="49"/>
      <c r="F963" s="49"/>
      <c r="G963" s="1"/>
      <c r="H963" s="14"/>
      <c r="I963" s="14"/>
    </row>
    <row r="964">
      <c r="A964" s="33"/>
      <c r="B964" s="33"/>
      <c r="C964" s="39"/>
      <c r="D964" s="39"/>
      <c r="E964" s="49"/>
      <c r="F964" s="49"/>
      <c r="G964" s="1"/>
      <c r="H964" s="14"/>
      <c r="I964" s="14"/>
    </row>
    <row r="965">
      <c r="A965" s="33"/>
      <c r="B965" s="33"/>
      <c r="C965" s="39"/>
      <c r="D965" s="39"/>
      <c r="E965" s="49"/>
      <c r="F965" s="49"/>
      <c r="G965" s="1"/>
      <c r="H965" s="14"/>
      <c r="I965" s="14"/>
    </row>
    <row r="966">
      <c r="A966" s="33"/>
      <c r="B966" s="33"/>
      <c r="C966" s="39"/>
      <c r="D966" s="39"/>
      <c r="E966" s="49"/>
      <c r="F966" s="49"/>
      <c r="G966" s="1"/>
      <c r="H966" s="14"/>
      <c r="I966" s="14"/>
    </row>
    <row r="967">
      <c r="A967" s="33"/>
      <c r="B967" s="33"/>
      <c r="C967" s="39"/>
      <c r="D967" s="39"/>
      <c r="E967" s="49"/>
      <c r="F967" s="49"/>
      <c r="G967" s="1"/>
      <c r="H967" s="14"/>
      <c r="I967" s="14"/>
    </row>
    <row r="968">
      <c r="A968" s="33"/>
      <c r="B968" s="33"/>
      <c r="C968" s="39"/>
      <c r="D968" s="39"/>
      <c r="E968" s="49"/>
      <c r="F968" s="49"/>
      <c r="G968" s="1"/>
      <c r="H968" s="14"/>
      <c r="I968" s="14"/>
    </row>
    <row r="969">
      <c r="A969" s="33"/>
      <c r="B969" s="33"/>
      <c r="C969" s="39"/>
      <c r="D969" s="39"/>
      <c r="E969" s="49"/>
      <c r="F969" s="49"/>
      <c r="G969" s="1"/>
      <c r="H969" s="14"/>
      <c r="I969" s="14"/>
    </row>
    <row r="970">
      <c r="A970" s="33"/>
      <c r="B970" s="33"/>
      <c r="C970" s="39"/>
      <c r="D970" s="39"/>
      <c r="E970" s="49"/>
      <c r="F970" s="49"/>
      <c r="G970" s="1"/>
      <c r="H970" s="14"/>
      <c r="I970" s="14"/>
    </row>
    <row r="971">
      <c r="A971" s="33"/>
      <c r="B971" s="33"/>
      <c r="C971" s="39"/>
      <c r="D971" s="39"/>
      <c r="E971" s="49"/>
      <c r="F971" s="49"/>
      <c r="G971" s="1"/>
      <c r="H971" s="14"/>
      <c r="I971" s="14"/>
    </row>
    <row r="972">
      <c r="A972" s="33"/>
      <c r="B972" s="33"/>
      <c r="C972" s="39"/>
      <c r="D972" s="39"/>
      <c r="E972" s="49"/>
      <c r="F972" s="49"/>
      <c r="G972" s="1"/>
      <c r="H972" s="14"/>
      <c r="I972" s="14"/>
    </row>
    <row r="973">
      <c r="A973" s="33"/>
      <c r="B973" s="33"/>
      <c r="C973" s="39"/>
      <c r="D973" s="39"/>
      <c r="E973" s="49"/>
      <c r="F973" s="49"/>
      <c r="G973" s="1"/>
      <c r="H973" s="14"/>
      <c r="I973" s="14"/>
    </row>
    <row r="974">
      <c r="A974" s="33"/>
      <c r="B974" s="33"/>
      <c r="C974" s="39"/>
      <c r="D974" s="39"/>
      <c r="E974" s="49"/>
      <c r="F974" s="49"/>
      <c r="G974" s="1"/>
      <c r="H974" s="14"/>
      <c r="I974" s="14"/>
    </row>
    <row r="975">
      <c r="A975" s="33"/>
      <c r="B975" s="33"/>
      <c r="C975" s="39"/>
      <c r="D975" s="39"/>
      <c r="E975" s="49"/>
      <c r="F975" s="49"/>
      <c r="G975" s="1"/>
      <c r="H975" s="14"/>
      <c r="I975" s="14"/>
    </row>
    <row r="976">
      <c r="A976" s="33"/>
      <c r="B976" s="33"/>
      <c r="C976" s="39"/>
      <c r="D976" s="39"/>
      <c r="E976" s="49"/>
      <c r="F976" s="49"/>
      <c r="G976" s="1"/>
      <c r="H976" s="14"/>
      <c r="I976" s="14"/>
    </row>
    <row r="977">
      <c r="A977" s="33"/>
      <c r="B977" s="33"/>
      <c r="C977" s="39"/>
      <c r="D977" s="39"/>
      <c r="E977" s="49"/>
      <c r="F977" s="49"/>
      <c r="G977" s="1"/>
      <c r="H977" s="14"/>
      <c r="I977" s="14"/>
    </row>
    <row r="978">
      <c r="A978" s="33"/>
      <c r="B978" s="33"/>
      <c r="C978" s="39"/>
      <c r="D978" s="39"/>
      <c r="E978" s="49"/>
      <c r="F978" s="49"/>
      <c r="G978" s="1"/>
      <c r="H978" s="14"/>
      <c r="I978" s="14"/>
    </row>
    <row r="979">
      <c r="A979" s="33"/>
      <c r="B979" s="33"/>
      <c r="C979" s="39"/>
      <c r="D979" s="39"/>
      <c r="E979" s="49"/>
      <c r="F979" s="49"/>
      <c r="G979" s="1"/>
      <c r="H979" s="14"/>
      <c r="I979" s="14"/>
    </row>
    <row r="980">
      <c r="A980" s="33"/>
      <c r="B980" s="33"/>
      <c r="C980" s="39"/>
      <c r="D980" s="39"/>
      <c r="E980" s="49"/>
      <c r="F980" s="49"/>
      <c r="G980" s="1"/>
      <c r="H980" s="14"/>
      <c r="I980" s="14"/>
    </row>
    <row r="981">
      <c r="A981" s="33"/>
      <c r="B981" s="33"/>
      <c r="C981" s="39"/>
      <c r="D981" s="39"/>
      <c r="E981" s="49"/>
      <c r="F981" s="49"/>
      <c r="G981" s="1"/>
      <c r="H981" s="14"/>
      <c r="I981" s="14"/>
    </row>
    <row r="982">
      <c r="A982" s="33"/>
      <c r="B982" s="33"/>
      <c r="C982" s="39"/>
      <c r="D982" s="39"/>
      <c r="E982" s="49"/>
      <c r="F982" s="49"/>
      <c r="G982" s="1"/>
      <c r="H982" s="14"/>
      <c r="I982" s="14"/>
    </row>
    <row r="983">
      <c r="A983" s="33"/>
      <c r="B983" s="33"/>
      <c r="C983" s="39"/>
      <c r="D983" s="39"/>
      <c r="E983" s="49"/>
      <c r="F983" s="49"/>
      <c r="G983" s="1"/>
      <c r="H983" s="14"/>
      <c r="I983" s="14"/>
    </row>
    <row r="984">
      <c r="A984" s="33"/>
      <c r="B984" s="33"/>
      <c r="C984" s="39"/>
      <c r="D984" s="39"/>
      <c r="E984" s="49"/>
      <c r="F984" s="49"/>
      <c r="G984" s="1"/>
      <c r="H984" s="14"/>
      <c r="I984" s="14"/>
    </row>
    <row r="985">
      <c r="A985" s="33"/>
      <c r="B985" s="33"/>
      <c r="C985" s="39"/>
      <c r="D985" s="39"/>
      <c r="E985" s="49"/>
      <c r="F985" s="49"/>
      <c r="G985" s="1"/>
      <c r="H985" s="14"/>
      <c r="I985" s="14"/>
    </row>
    <row r="986">
      <c r="A986" s="33"/>
      <c r="B986" s="33"/>
      <c r="C986" s="39"/>
      <c r="D986" s="39"/>
      <c r="E986" s="49"/>
      <c r="F986" s="49"/>
      <c r="G986" s="1"/>
      <c r="H986" s="14"/>
      <c r="I986" s="14"/>
    </row>
    <row r="987">
      <c r="A987" s="33"/>
      <c r="B987" s="33"/>
      <c r="C987" s="39"/>
      <c r="D987" s="39"/>
      <c r="E987" s="49"/>
      <c r="F987" s="49"/>
      <c r="G987" s="1"/>
      <c r="H987" s="14"/>
      <c r="I987" s="14"/>
    </row>
    <row r="988">
      <c r="A988" s="33"/>
      <c r="B988" s="33"/>
      <c r="C988" s="39"/>
      <c r="D988" s="39"/>
      <c r="E988" s="49"/>
      <c r="F988" s="49"/>
      <c r="G988" s="1"/>
      <c r="H988" s="14"/>
      <c r="I988" s="14"/>
    </row>
    <row r="989">
      <c r="A989" s="33"/>
      <c r="B989" s="33"/>
      <c r="C989" s="39"/>
      <c r="D989" s="39"/>
      <c r="E989" s="49"/>
      <c r="F989" s="49"/>
      <c r="G989" s="1"/>
      <c r="H989" s="14"/>
      <c r="I989" s="14"/>
    </row>
    <row r="990">
      <c r="A990" s="33"/>
      <c r="B990" s="33"/>
      <c r="C990" s="39"/>
      <c r="D990" s="39"/>
      <c r="E990" s="49"/>
      <c r="F990" s="49"/>
      <c r="G990" s="1"/>
      <c r="H990" s="14"/>
      <c r="I990" s="14"/>
    </row>
    <row r="991">
      <c r="A991" s="33"/>
      <c r="B991" s="33"/>
      <c r="C991" s="39"/>
      <c r="D991" s="39"/>
      <c r="E991" s="49"/>
      <c r="F991" s="49"/>
      <c r="G991" s="1"/>
      <c r="H991" s="14"/>
      <c r="I991" s="14"/>
    </row>
    <row r="992">
      <c r="A992" s="33"/>
      <c r="B992" s="33"/>
      <c r="C992" s="39"/>
      <c r="D992" s="39"/>
      <c r="E992" s="49"/>
      <c r="F992" s="49"/>
      <c r="G992" s="1"/>
      <c r="H992" s="14"/>
      <c r="I992" s="14"/>
    </row>
    <row r="993">
      <c r="A993" s="33"/>
      <c r="B993" s="33"/>
      <c r="C993" s="39"/>
      <c r="D993" s="39"/>
      <c r="E993" s="49"/>
      <c r="F993" s="49"/>
      <c r="G993" s="1"/>
      <c r="H993" s="14"/>
      <c r="I993" s="14"/>
    </row>
    <row r="994">
      <c r="A994" s="33"/>
      <c r="B994" s="33"/>
      <c r="C994" s="39"/>
      <c r="D994" s="39"/>
      <c r="E994" s="49"/>
      <c r="F994" s="49"/>
      <c r="G994" s="1"/>
      <c r="H994" s="14"/>
      <c r="I994" s="14"/>
    </row>
    <row r="995">
      <c r="A995" s="33"/>
      <c r="B995" s="33"/>
      <c r="C995" s="39"/>
      <c r="D995" s="39"/>
      <c r="E995" s="49"/>
      <c r="F995" s="49"/>
      <c r="G995" s="1"/>
      <c r="H995" s="14"/>
      <c r="I995" s="14"/>
    </row>
    <row r="996">
      <c r="A996" s="33"/>
      <c r="B996" s="33"/>
      <c r="C996" s="39"/>
      <c r="D996" s="39"/>
      <c r="E996" s="49"/>
      <c r="F996" s="49"/>
      <c r="G996" s="1"/>
      <c r="H996" s="14"/>
      <c r="I996" s="14"/>
    </row>
    <row r="997">
      <c r="A997" s="33"/>
      <c r="B997" s="33"/>
      <c r="C997" s="39"/>
      <c r="D997" s="39"/>
      <c r="E997" s="49"/>
      <c r="F997" s="49"/>
      <c r="G997" s="1"/>
      <c r="H997" s="14"/>
      <c r="I997" s="14"/>
    </row>
    <row r="998">
      <c r="A998" s="33"/>
      <c r="B998" s="33"/>
      <c r="C998" s="39"/>
      <c r="D998" s="39"/>
      <c r="E998" s="49"/>
      <c r="F998" s="49"/>
      <c r="G998" s="1"/>
      <c r="H998" s="14"/>
      <c r="I998" s="14"/>
    </row>
    <row r="999">
      <c r="A999" s="33"/>
      <c r="B999" s="33"/>
      <c r="C999" s="39"/>
      <c r="D999" s="39"/>
      <c r="E999" s="49"/>
      <c r="F999" s="49"/>
      <c r="G999" s="1"/>
      <c r="H999" s="14"/>
      <c r="I999" s="14"/>
    </row>
    <row r="1000">
      <c r="A1000" s="33"/>
      <c r="B1000" s="33"/>
      <c r="C1000" s="39"/>
      <c r="D1000" s="39"/>
      <c r="E1000" s="49"/>
      <c r="F1000" s="49"/>
      <c r="G1000" s="1"/>
      <c r="H1000" s="14"/>
      <c r="I1000" s="14"/>
    </row>
    <row r="1001">
      <c r="A1001" s="33"/>
      <c r="B1001" s="33"/>
      <c r="C1001" s="39"/>
      <c r="D1001" s="39"/>
      <c r="E1001" s="49"/>
      <c r="F1001" s="49"/>
      <c r="G1001" s="1"/>
      <c r="H1001" s="14"/>
      <c r="I1001" s="14"/>
    </row>
    <row r="1002">
      <c r="A1002" s="33"/>
      <c r="B1002" s="33"/>
      <c r="C1002" s="39"/>
      <c r="D1002" s="39"/>
      <c r="E1002" s="49"/>
      <c r="F1002" s="49"/>
      <c r="G1002" s="1"/>
      <c r="H1002" s="14"/>
      <c r="I1002" s="14"/>
    </row>
    <row r="1003">
      <c r="A1003" s="33"/>
      <c r="B1003" s="33"/>
      <c r="C1003" s="39"/>
      <c r="D1003" s="39"/>
      <c r="E1003" s="49"/>
      <c r="F1003" s="49"/>
      <c r="G1003" s="1"/>
      <c r="H1003" s="14"/>
      <c r="I1003" s="14"/>
    </row>
    <row r="1004">
      <c r="A1004" s="33"/>
      <c r="B1004" s="33"/>
      <c r="C1004" s="39"/>
      <c r="D1004" s="39"/>
      <c r="E1004" s="49"/>
      <c r="F1004" s="49"/>
      <c r="G1004" s="1"/>
      <c r="H1004" s="14"/>
      <c r="I1004" s="14"/>
    </row>
  </sheetData>
  <conditionalFormatting sqref="G1:G1004">
    <cfRule type="containsText" dxfId="1" priority="1" operator="containsText" text="Regular">
      <formula>NOT(ISERROR(SEARCH(("Regular"),(G1))))</formula>
    </cfRule>
  </conditionalFormatting>
  <conditionalFormatting sqref="G1:G1004">
    <cfRule type="containsText" dxfId="2" priority="2" operator="containsText" text="Spotlight">
      <formula>NOT(ISERROR(SEARCH(("Spotlight"),(G1))))</formula>
    </cfRule>
  </conditionalFormatting>
  <conditionalFormatting sqref="G1:G1004">
    <cfRule type="containsText" dxfId="0" priority="3" operator="containsText" text="break">
      <formula>NOT(ISERROR(SEARCH(("break"),(G1))))</formula>
    </cfRule>
  </conditionalFormatting>
  <conditionalFormatting sqref="I1:I1004">
    <cfRule type="notContainsBlanks" dxfId="0" priority="4">
      <formula>LEN(TRIM(I1))&gt;0</formula>
    </cfRule>
  </conditionalFormatting>
  <conditionalFormatting sqref="G1:G1004">
    <cfRule type="containsText" dxfId="3" priority="5" operator="containsText" text="Short">
      <formula>NOT(ISERROR(SEARCH(("Short"),(G1))))</formula>
    </cfRule>
  </conditionalFormatting>
  <conditionalFormatting sqref="G1:G1004">
    <cfRule type="containsText" dxfId="4" priority="6" operator="containsText" text="Discuss">
      <formula>NOT(ISERROR(SEARCH(("Discuss"),(G1))))</formula>
    </cfRule>
  </conditionalFormatting>
  <dataValidations>
    <dataValidation type="list" allowBlank="1" sqref="G1:G1004">
      <formula1>"Spotlight,Regular,Short,break,Unconference,Posters,Organizers,Discuss"</formula1>
    </dataValidation>
  </dataValidations>
  <printOptions horizontalCentered="1"/>
  <pageMargins bottom="0.75" footer="0.0" header="0.0" left="0.7" right="0.7" top="0.75"/>
  <pageSetup fitToHeight="0" paperSize="9"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0"/>
    <col customWidth="1" min="2" max="2" width="15.25"/>
    <col customWidth="1" min="3" max="3" width="45.5"/>
    <col customWidth="1" min="4" max="4" width="50.63"/>
    <col customWidth="1" min="5" max="5" width="12.0"/>
    <col customWidth="1" min="7" max="7" width="8.13"/>
    <col customWidth="1" min="8" max="8" width="9.75"/>
    <col customWidth="1" min="9" max="10" width="10.5"/>
    <col customWidth="1" min="19" max="19" width="27.5"/>
  </cols>
  <sheetData>
    <row r="1">
      <c r="A1" s="2" t="s">
        <v>238</v>
      </c>
      <c r="B1" s="50"/>
      <c r="C1" s="2" t="s">
        <v>239</v>
      </c>
      <c r="D1" s="51" t="s">
        <v>240</v>
      </c>
      <c r="E1" s="2" t="s">
        <v>241</v>
      </c>
      <c r="F1" s="2" t="s">
        <v>242</v>
      </c>
      <c r="G1" s="2" t="s">
        <v>243</v>
      </c>
      <c r="H1" s="2" t="s">
        <v>244</v>
      </c>
      <c r="I1" s="2" t="s">
        <v>245</v>
      </c>
      <c r="J1" s="2" t="s">
        <v>246</v>
      </c>
      <c r="K1" s="2" t="s">
        <v>247</v>
      </c>
      <c r="L1" s="2" t="s">
        <v>248</v>
      </c>
      <c r="M1" s="2" t="s">
        <v>249</v>
      </c>
      <c r="N1" s="2" t="s">
        <v>250</v>
      </c>
      <c r="O1" s="2" t="s">
        <v>251</v>
      </c>
      <c r="P1" s="2" t="s">
        <v>252</v>
      </c>
      <c r="S1" s="2" t="s">
        <v>253</v>
      </c>
    </row>
    <row r="2">
      <c r="A2" s="34" t="s">
        <v>183</v>
      </c>
      <c r="B2" s="37" t="s">
        <v>184</v>
      </c>
      <c r="C2" s="52" t="s">
        <v>254</v>
      </c>
      <c r="D2" s="6" t="s">
        <v>255</v>
      </c>
      <c r="E2" s="2" t="s">
        <v>256</v>
      </c>
      <c r="F2" s="2" t="s">
        <v>257</v>
      </c>
      <c r="G2" s="53">
        <v>44745.0</v>
      </c>
      <c r="H2" s="53">
        <v>44750.0</v>
      </c>
      <c r="K2" s="2" t="s">
        <v>258</v>
      </c>
      <c r="M2" s="2" t="s">
        <v>258</v>
      </c>
      <c r="N2" s="2" t="s">
        <v>259</v>
      </c>
      <c r="S2" s="34" t="s">
        <v>260</v>
      </c>
      <c r="T2" s="1">
        <f>COUNTIF($A$2:$A$53, "*")</f>
        <v>52</v>
      </c>
    </row>
    <row r="3">
      <c r="A3" s="34" t="s">
        <v>24</v>
      </c>
      <c r="B3" s="37" t="s">
        <v>25</v>
      </c>
      <c r="C3" s="2" t="s">
        <v>261</v>
      </c>
      <c r="D3" s="54" t="s">
        <v>262</v>
      </c>
      <c r="E3" s="2" t="s">
        <v>256</v>
      </c>
      <c r="F3" s="2" t="s">
        <v>151</v>
      </c>
      <c r="G3" s="53">
        <v>44745.0</v>
      </c>
      <c r="H3" s="53">
        <v>44748.0</v>
      </c>
      <c r="I3" s="2" t="s">
        <v>258</v>
      </c>
      <c r="K3" s="2" t="s">
        <v>258</v>
      </c>
      <c r="M3" s="2" t="s">
        <v>258</v>
      </c>
      <c r="N3" s="2" t="s">
        <v>263</v>
      </c>
      <c r="O3" s="2" t="s">
        <v>264</v>
      </c>
      <c r="S3" s="2" t="s">
        <v>265</v>
      </c>
      <c r="T3" s="1">
        <f>COUNTIF($E$2:$E$53, "4:Local")</f>
        <v>4</v>
      </c>
    </row>
    <row r="4">
      <c r="A4" s="34" t="s">
        <v>126</v>
      </c>
      <c r="B4" s="37" t="s">
        <v>127</v>
      </c>
      <c r="C4" s="52" t="s">
        <v>266</v>
      </c>
      <c r="D4" s="6" t="s">
        <v>267</v>
      </c>
      <c r="E4" s="2" t="s">
        <v>256</v>
      </c>
      <c r="F4" s="2" t="s">
        <v>151</v>
      </c>
      <c r="G4" s="53">
        <v>44747.0</v>
      </c>
      <c r="H4" s="53">
        <v>44747.0</v>
      </c>
      <c r="I4" s="2" t="s">
        <v>258</v>
      </c>
      <c r="M4" s="2" t="s">
        <v>258</v>
      </c>
      <c r="N4" s="2" t="s">
        <v>268</v>
      </c>
      <c r="S4" s="2" t="s">
        <v>269</v>
      </c>
      <c r="T4" s="1">
        <f>COUNTIF($E$2:$E$53, "3:Registered")</f>
        <v>11</v>
      </c>
    </row>
    <row r="5">
      <c r="A5" s="34" t="s">
        <v>62</v>
      </c>
      <c r="B5" s="37" t="s">
        <v>63</v>
      </c>
      <c r="C5" s="2" t="s">
        <v>270</v>
      </c>
      <c r="D5" s="54" t="s">
        <v>271</v>
      </c>
      <c r="E5" s="2" t="s">
        <v>256</v>
      </c>
      <c r="F5" s="2" t="s">
        <v>257</v>
      </c>
      <c r="G5" s="53">
        <v>44745.0</v>
      </c>
      <c r="H5" s="53">
        <v>44750.0</v>
      </c>
      <c r="K5" s="2" t="s">
        <v>258</v>
      </c>
      <c r="M5" s="2" t="s">
        <v>258</v>
      </c>
      <c r="N5" s="2" t="s">
        <v>263</v>
      </c>
      <c r="S5" s="2" t="s">
        <v>272</v>
      </c>
      <c r="T5" s="1">
        <f>T6+T7</f>
        <v>28</v>
      </c>
    </row>
    <row r="6">
      <c r="A6" s="34" t="s">
        <v>131</v>
      </c>
      <c r="B6" s="37" t="s">
        <v>132</v>
      </c>
      <c r="C6" s="2" t="s">
        <v>273</v>
      </c>
      <c r="D6" s="2" t="s">
        <v>133</v>
      </c>
      <c r="E6" s="2" t="s">
        <v>256</v>
      </c>
      <c r="F6" s="2" t="s">
        <v>257</v>
      </c>
      <c r="G6" s="53">
        <v>44746.0</v>
      </c>
      <c r="H6" s="53">
        <v>44750.0</v>
      </c>
      <c r="I6" s="2"/>
      <c r="K6" s="2" t="s">
        <v>258</v>
      </c>
      <c r="M6" s="2" t="s">
        <v>258</v>
      </c>
      <c r="N6" s="2" t="s">
        <v>263</v>
      </c>
      <c r="S6" s="2" t="s">
        <v>274</v>
      </c>
      <c r="T6" s="1">
        <f>COUNTIF($E$2:$E$53, "1:Invited+Travel")</f>
        <v>13</v>
      </c>
    </row>
    <row r="7">
      <c r="A7" s="34" t="s">
        <v>207</v>
      </c>
      <c r="B7" s="37" t="s">
        <v>208</v>
      </c>
      <c r="C7" s="2" t="s">
        <v>275</v>
      </c>
      <c r="D7" s="51" t="s">
        <v>276</v>
      </c>
      <c r="E7" s="2" t="s">
        <v>256</v>
      </c>
      <c r="F7" s="2" t="s">
        <v>257</v>
      </c>
      <c r="G7" s="53">
        <v>44747.0</v>
      </c>
      <c r="H7" s="53">
        <v>44750.0</v>
      </c>
      <c r="K7" s="2" t="s">
        <v>258</v>
      </c>
      <c r="M7" s="2" t="s">
        <v>258</v>
      </c>
      <c r="N7" s="2" t="s">
        <v>263</v>
      </c>
      <c r="S7" s="55" t="s">
        <v>277</v>
      </c>
      <c r="T7" s="1">
        <f>COUNTIF($E$2:$E$53, "2:Invited")</f>
        <v>15</v>
      </c>
    </row>
    <row r="8">
      <c r="A8" s="34" t="s">
        <v>38</v>
      </c>
      <c r="B8" s="37" t="s">
        <v>39</v>
      </c>
      <c r="C8" s="2" t="s">
        <v>278</v>
      </c>
      <c r="D8" s="51" t="s">
        <v>279</v>
      </c>
      <c r="E8" s="2" t="s">
        <v>256</v>
      </c>
      <c r="F8" s="2" t="s">
        <v>257</v>
      </c>
      <c r="G8" s="53">
        <v>44745.0</v>
      </c>
      <c r="H8" s="53">
        <v>44750.0</v>
      </c>
      <c r="K8" s="2" t="s">
        <v>258</v>
      </c>
      <c r="M8" s="2" t="s">
        <v>258</v>
      </c>
      <c r="N8" s="2" t="s">
        <v>259</v>
      </c>
    </row>
    <row r="9">
      <c r="A9" s="34" t="s">
        <v>14</v>
      </c>
      <c r="B9" s="37" t="s">
        <v>105</v>
      </c>
      <c r="C9" s="2" t="s">
        <v>280</v>
      </c>
      <c r="D9" s="51" t="s">
        <v>281</v>
      </c>
      <c r="E9" s="2" t="s">
        <v>256</v>
      </c>
      <c r="F9" s="2" t="s">
        <v>257</v>
      </c>
      <c r="G9" s="53">
        <v>44745.0</v>
      </c>
      <c r="H9" s="53">
        <v>44750.0</v>
      </c>
      <c r="K9" s="2" t="s">
        <v>258</v>
      </c>
      <c r="M9" s="2" t="s">
        <v>258</v>
      </c>
      <c r="N9" s="2" t="s">
        <v>259</v>
      </c>
      <c r="S9" s="34" t="s">
        <v>282</v>
      </c>
      <c r="T9" s="1">
        <f>COUNTIF($K$2:$K$53, "x")</f>
        <v>30</v>
      </c>
    </row>
    <row r="10">
      <c r="A10" s="34" t="s">
        <v>67</v>
      </c>
      <c r="B10" s="37" t="s">
        <v>68</v>
      </c>
      <c r="C10" s="2" t="s">
        <v>283</v>
      </c>
      <c r="D10" s="51" t="s">
        <v>284</v>
      </c>
      <c r="E10" s="2" t="s">
        <v>256</v>
      </c>
      <c r="F10" s="2" t="s">
        <v>151</v>
      </c>
      <c r="G10" s="53">
        <v>44745.0</v>
      </c>
      <c r="H10" s="53">
        <v>44750.0</v>
      </c>
      <c r="K10" s="2" t="s">
        <v>258</v>
      </c>
      <c r="M10" s="2" t="s">
        <v>258</v>
      </c>
      <c r="N10" s="2" t="s">
        <v>259</v>
      </c>
      <c r="O10" s="2" t="s">
        <v>285</v>
      </c>
    </row>
    <row r="11">
      <c r="A11" s="34" t="s">
        <v>90</v>
      </c>
      <c r="B11" s="37" t="s">
        <v>91</v>
      </c>
      <c r="C11" s="2" t="s">
        <v>286</v>
      </c>
      <c r="D11" s="51" t="s">
        <v>287</v>
      </c>
      <c r="E11" s="2" t="s">
        <v>256</v>
      </c>
      <c r="F11" s="56" t="s">
        <v>257</v>
      </c>
      <c r="G11" s="53">
        <v>44747.0</v>
      </c>
      <c r="H11" s="53">
        <v>44750.0</v>
      </c>
      <c r="K11" s="2" t="s">
        <v>258</v>
      </c>
      <c r="M11" s="2" t="s">
        <v>258</v>
      </c>
      <c r="N11" s="2" t="s">
        <v>259</v>
      </c>
    </row>
    <row r="12">
      <c r="A12" s="34" t="s">
        <v>113</v>
      </c>
      <c r="B12" s="37" t="s">
        <v>114</v>
      </c>
      <c r="C12" s="2" t="s">
        <v>288</v>
      </c>
      <c r="D12" s="51" t="s">
        <v>289</v>
      </c>
      <c r="E12" s="2" t="s">
        <v>256</v>
      </c>
      <c r="F12" s="56" t="s">
        <v>257</v>
      </c>
      <c r="G12" s="53">
        <v>44745.0</v>
      </c>
      <c r="H12" s="53">
        <v>44750.0</v>
      </c>
      <c r="K12" s="2" t="s">
        <v>258</v>
      </c>
      <c r="M12" s="2" t="s">
        <v>258</v>
      </c>
      <c r="N12" s="2" t="s">
        <v>263</v>
      </c>
      <c r="S12" s="34" t="s">
        <v>290</v>
      </c>
      <c r="T12" s="1">
        <f>T14+T13</f>
        <v>19</v>
      </c>
    </row>
    <row r="13">
      <c r="A13" s="34" t="s">
        <v>204</v>
      </c>
      <c r="B13" s="37" t="s">
        <v>205</v>
      </c>
      <c r="C13" s="2" t="s">
        <v>291</v>
      </c>
      <c r="D13" s="51" t="s">
        <v>292</v>
      </c>
      <c r="E13" s="2" t="s">
        <v>256</v>
      </c>
      <c r="F13" s="56" t="s">
        <v>257</v>
      </c>
      <c r="G13" s="53">
        <v>44745.0</v>
      </c>
      <c r="H13" s="53">
        <v>44750.0</v>
      </c>
      <c r="K13" s="2" t="s">
        <v>258</v>
      </c>
      <c r="M13" s="2" t="s">
        <v>258</v>
      </c>
      <c r="N13" s="2" t="s">
        <v>259</v>
      </c>
      <c r="S13" s="2" t="s">
        <v>293</v>
      </c>
      <c r="T13" s="1">
        <f>COUNTIF($N$2:$N$53, "city")</f>
        <v>19</v>
      </c>
    </row>
    <row r="14">
      <c r="A14" s="57" t="s">
        <v>121</v>
      </c>
      <c r="B14" s="34" t="s">
        <v>122</v>
      </c>
      <c r="C14" s="2" t="s">
        <v>294</v>
      </c>
      <c r="D14" s="54" t="s">
        <v>295</v>
      </c>
      <c r="E14" s="2" t="s">
        <v>256</v>
      </c>
      <c r="F14" s="56" t="s">
        <v>257</v>
      </c>
      <c r="G14" s="53">
        <v>44745.0</v>
      </c>
      <c r="H14" s="53">
        <v>44750.0</v>
      </c>
      <c r="K14" s="2" t="s">
        <v>258</v>
      </c>
      <c r="M14" s="2" t="s">
        <v>258</v>
      </c>
      <c r="N14" s="2" t="s">
        <v>259</v>
      </c>
      <c r="O14" s="2" t="s">
        <v>296</v>
      </c>
    </row>
    <row r="15">
      <c r="A15" s="34" t="s">
        <v>117</v>
      </c>
      <c r="B15" s="37" t="s">
        <v>118</v>
      </c>
      <c r="C15" s="2" t="s">
        <v>297</v>
      </c>
      <c r="D15" s="54" t="s">
        <v>298</v>
      </c>
      <c r="E15" s="2" t="s">
        <v>299</v>
      </c>
      <c r="F15" s="56" t="s">
        <v>257</v>
      </c>
      <c r="G15" s="53">
        <v>44745.0</v>
      </c>
      <c r="H15" s="53">
        <v>44750.0</v>
      </c>
      <c r="K15" s="2" t="s">
        <v>258</v>
      </c>
      <c r="M15" s="2" t="s">
        <v>258</v>
      </c>
      <c r="N15" s="2" t="s">
        <v>263</v>
      </c>
      <c r="O15" s="2" t="s">
        <v>300</v>
      </c>
      <c r="S15" s="2" t="s">
        <v>301</v>
      </c>
      <c r="T15" s="1">
        <f>COUNTIF($N$2:$N$53, "campus")</f>
        <v>16</v>
      </c>
    </row>
    <row r="16">
      <c r="A16" s="34" t="s">
        <v>29</v>
      </c>
      <c r="B16" s="37" t="s">
        <v>30</v>
      </c>
      <c r="C16" s="5" t="s">
        <v>297</v>
      </c>
      <c r="D16" s="54" t="s">
        <v>302</v>
      </c>
      <c r="E16" s="2" t="s">
        <v>299</v>
      </c>
      <c r="F16" s="2" t="s">
        <v>151</v>
      </c>
      <c r="G16" s="53">
        <v>44745.0</v>
      </c>
      <c r="H16" s="53">
        <v>44750.0</v>
      </c>
      <c r="K16" s="2" t="s">
        <v>258</v>
      </c>
      <c r="M16" s="2" t="s">
        <v>258</v>
      </c>
      <c r="N16" s="2" t="s">
        <v>259</v>
      </c>
      <c r="P16" s="2" t="s">
        <v>303</v>
      </c>
      <c r="R16" s="58"/>
    </row>
    <row r="17">
      <c r="A17" s="34" t="s">
        <v>14</v>
      </c>
      <c r="B17" s="37" t="s">
        <v>15</v>
      </c>
      <c r="C17" s="2" t="s">
        <v>304</v>
      </c>
      <c r="D17" s="51" t="s">
        <v>16</v>
      </c>
      <c r="E17" s="2" t="s">
        <v>299</v>
      </c>
      <c r="F17" s="56" t="s">
        <v>257</v>
      </c>
      <c r="G17" s="53">
        <v>44747.0</v>
      </c>
      <c r="H17" s="53">
        <v>44750.0</v>
      </c>
      <c r="K17" s="2" t="s">
        <v>258</v>
      </c>
      <c r="M17" s="2" t="s">
        <v>258</v>
      </c>
      <c r="N17" s="2" t="s">
        <v>263</v>
      </c>
      <c r="R17" s="58"/>
      <c r="S17" s="34" t="s">
        <v>305</v>
      </c>
      <c r="T17" s="1">
        <f>COUNTIF($M$2:$M$53, "x")</f>
        <v>37</v>
      </c>
    </row>
    <row r="18">
      <c r="A18" s="34" t="s">
        <v>108</v>
      </c>
      <c r="B18" s="37" t="s">
        <v>109</v>
      </c>
      <c r="C18" s="2" t="s">
        <v>288</v>
      </c>
      <c r="D18" s="54" t="s">
        <v>306</v>
      </c>
      <c r="E18" s="2" t="s">
        <v>299</v>
      </c>
      <c r="F18" s="56" t="s">
        <v>257</v>
      </c>
      <c r="G18" s="53">
        <v>44745.0</v>
      </c>
      <c r="H18" s="53">
        <v>44750.0</v>
      </c>
      <c r="K18" s="2" t="s">
        <v>258</v>
      </c>
      <c r="M18" s="2" t="s">
        <v>258</v>
      </c>
      <c r="N18" s="2" t="s">
        <v>259</v>
      </c>
      <c r="R18" s="58"/>
      <c r="S18" s="2" t="s">
        <v>307</v>
      </c>
      <c r="T18" s="1">
        <f>T3-T17</f>
        <v>-33</v>
      </c>
    </row>
    <row r="19">
      <c r="A19" s="34" t="s">
        <v>19</v>
      </c>
      <c r="B19" s="37" t="s">
        <v>20</v>
      </c>
      <c r="C19" s="2" t="s">
        <v>308</v>
      </c>
      <c r="D19" s="54" t="s">
        <v>309</v>
      </c>
      <c r="E19" s="2" t="s">
        <v>299</v>
      </c>
      <c r="F19" s="2" t="s">
        <v>151</v>
      </c>
      <c r="G19" s="53">
        <v>44745.0</v>
      </c>
      <c r="H19" s="53">
        <v>44750.0</v>
      </c>
      <c r="K19" s="2" t="s">
        <v>258</v>
      </c>
      <c r="M19" s="2" t="s">
        <v>258</v>
      </c>
      <c r="N19" s="2" t="s">
        <v>263</v>
      </c>
      <c r="O19" s="2" t="s">
        <v>310</v>
      </c>
      <c r="R19" s="58"/>
    </row>
    <row r="20">
      <c r="A20" s="34" t="s">
        <v>71</v>
      </c>
      <c r="B20" s="37" t="s">
        <v>72</v>
      </c>
      <c r="C20" s="2" t="s">
        <v>288</v>
      </c>
      <c r="D20" s="54" t="s">
        <v>311</v>
      </c>
      <c r="E20" s="2" t="s">
        <v>299</v>
      </c>
      <c r="F20" s="56" t="s">
        <v>257</v>
      </c>
      <c r="G20" s="53">
        <v>44745.0</v>
      </c>
      <c r="H20" s="53">
        <v>44750.0</v>
      </c>
      <c r="K20" s="2" t="s">
        <v>258</v>
      </c>
      <c r="M20" s="2" t="s">
        <v>258</v>
      </c>
      <c r="N20" s="2" t="s">
        <v>263</v>
      </c>
      <c r="R20" s="58"/>
    </row>
    <row r="21">
      <c r="A21" s="34" t="s">
        <v>9</v>
      </c>
      <c r="B21" s="37" t="s">
        <v>10</v>
      </c>
      <c r="C21" s="2" t="s">
        <v>312</v>
      </c>
      <c r="D21" s="54" t="s">
        <v>313</v>
      </c>
      <c r="E21" s="2" t="s">
        <v>299</v>
      </c>
      <c r="F21" s="56" t="s">
        <v>257</v>
      </c>
      <c r="G21" s="53">
        <v>44745.0</v>
      </c>
      <c r="H21" s="53">
        <v>44750.0</v>
      </c>
      <c r="K21" s="2" t="s">
        <v>258</v>
      </c>
      <c r="M21" s="2" t="s">
        <v>258</v>
      </c>
      <c r="N21" s="2" t="s">
        <v>263</v>
      </c>
      <c r="R21" s="58"/>
      <c r="S21" s="2" t="s">
        <v>314</v>
      </c>
    </row>
    <row r="22">
      <c r="A22" s="34" t="s">
        <v>57</v>
      </c>
      <c r="B22" s="37" t="s">
        <v>58</v>
      </c>
      <c r="C22" s="2" t="s">
        <v>315</v>
      </c>
      <c r="D22" s="54" t="s">
        <v>316</v>
      </c>
      <c r="E22" s="2" t="s">
        <v>299</v>
      </c>
      <c r="F22" s="56" t="s">
        <v>158</v>
      </c>
      <c r="G22" s="53">
        <v>44745.0</v>
      </c>
      <c r="H22" s="53">
        <v>44750.0</v>
      </c>
      <c r="L22" s="2" t="s">
        <v>258</v>
      </c>
      <c r="M22" s="2" t="s">
        <v>258</v>
      </c>
      <c r="N22" s="2" t="s">
        <v>263</v>
      </c>
      <c r="O22" s="2" t="s">
        <v>317</v>
      </c>
      <c r="R22" s="59"/>
      <c r="S22" s="2" t="s">
        <v>318</v>
      </c>
      <c r="T22" s="1" t="str">
        <f>COUNTIFS()</f>
        <v>#N/A</v>
      </c>
    </row>
    <row r="23">
      <c r="A23" s="34" t="s">
        <v>34</v>
      </c>
      <c r="B23" s="34" t="s">
        <v>35</v>
      </c>
      <c r="C23" s="2" t="s">
        <v>319</v>
      </c>
      <c r="D23" s="51" t="s">
        <v>320</v>
      </c>
      <c r="E23" s="2" t="s">
        <v>299</v>
      </c>
      <c r="F23" s="56" t="s">
        <v>257</v>
      </c>
      <c r="G23" s="53">
        <v>44745.0</v>
      </c>
      <c r="H23" s="53">
        <v>44750.0</v>
      </c>
      <c r="K23" s="2" t="s">
        <v>258</v>
      </c>
      <c r="M23" s="2" t="s">
        <v>258</v>
      </c>
      <c r="N23" s="2" t="s">
        <v>263</v>
      </c>
      <c r="R23" s="59"/>
      <c r="S23" s="2" t="s">
        <v>321</v>
      </c>
    </row>
    <row r="24">
      <c r="A24" s="34" t="s">
        <v>100</v>
      </c>
      <c r="B24" s="37" t="s">
        <v>101</v>
      </c>
      <c r="C24" s="2" t="s">
        <v>322</v>
      </c>
      <c r="D24" s="51" t="s">
        <v>323</v>
      </c>
      <c r="E24" s="2" t="s">
        <v>299</v>
      </c>
      <c r="F24" s="56" t="s">
        <v>257</v>
      </c>
      <c r="G24" s="53">
        <v>44745.0</v>
      </c>
      <c r="H24" s="53">
        <v>44750.0</v>
      </c>
      <c r="K24" s="2" t="s">
        <v>258</v>
      </c>
      <c r="M24" s="2" t="s">
        <v>258</v>
      </c>
      <c r="N24" s="2" t="s">
        <v>259</v>
      </c>
      <c r="S24" s="2" t="s">
        <v>324</v>
      </c>
    </row>
    <row r="25">
      <c r="A25" s="34" t="s">
        <v>57</v>
      </c>
      <c r="B25" s="37" t="s">
        <v>196</v>
      </c>
      <c r="C25" s="2" t="s">
        <v>325</v>
      </c>
      <c r="D25" s="54" t="s">
        <v>326</v>
      </c>
      <c r="E25" s="2" t="s">
        <v>299</v>
      </c>
      <c r="F25" s="56" t="s">
        <v>257</v>
      </c>
      <c r="G25" s="53">
        <v>44746.0</v>
      </c>
      <c r="H25" s="53">
        <v>44749.0</v>
      </c>
      <c r="K25" s="2" t="s">
        <v>327</v>
      </c>
      <c r="M25" s="2" t="s">
        <v>258</v>
      </c>
      <c r="N25" s="2" t="s">
        <v>268</v>
      </c>
      <c r="S25" s="2" t="s">
        <v>328</v>
      </c>
    </row>
    <row r="26">
      <c r="A26" s="34" t="s">
        <v>76</v>
      </c>
      <c r="B26" s="37" t="s">
        <v>77</v>
      </c>
      <c r="C26" s="52" t="s">
        <v>266</v>
      </c>
      <c r="D26" s="6" t="s">
        <v>329</v>
      </c>
      <c r="E26" s="2" t="s">
        <v>299</v>
      </c>
      <c r="F26" s="56" t="s">
        <v>257</v>
      </c>
      <c r="G26" s="53">
        <v>44746.0</v>
      </c>
      <c r="H26" s="53">
        <v>44750.0</v>
      </c>
      <c r="K26" s="2" t="s">
        <v>330</v>
      </c>
      <c r="L26" s="2" t="s">
        <v>258</v>
      </c>
      <c r="M26" s="2" t="s">
        <v>258</v>
      </c>
      <c r="N26" s="2" t="s">
        <v>268</v>
      </c>
      <c r="S26" s="2" t="s">
        <v>331</v>
      </c>
    </row>
    <row r="27">
      <c r="A27" s="60" t="s">
        <v>95</v>
      </c>
      <c r="B27" s="34" t="s">
        <v>96</v>
      </c>
      <c r="C27" s="2" t="s">
        <v>332</v>
      </c>
      <c r="D27" s="1" t="s">
        <v>97</v>
      </c>
      <c r="E27" s="2" t="s">
        <v>299</v>
      </c>
      <c r="F27" s="56" t="s">
        <v>257</v>
      </c>
      <c r="G27" s="53">
        <v>44745.0</v>
      </c>
      <c r="H27" s="53">
        <v>44750.0</v>
      </c>
      <c r="I27" s="2"/>
      <c r="J27" s="2" t="s">
        <v>333</v>
      </c>
      <c r="K27" s="2" t="s">
        <v>258</v>
      </c>
      <c r="M27" s="2" t="s">
        <v>258</v>
      </c>
      <c r="N27" s="2" t="s">
        <v>259</v>
      </c>
    </row>
    <row r="28">
      <c r="A28" s="34" t="s">
        <v>222</v>
      </c>
      <c r="B28" s="34" t="s">
        <v>49</v>
      </c>
      <c r="C28" s="5" t="s">
        <v>334</v>
      </c>
      <c r="D28" s="5" t="s">
        <v>50</v>
      </c>
      <c r="E28" s="2" t="s">
        <v>299</v>
      </c>
      <c r="F28" s="56" t="s">
        <v>257</v>
      </c>
      <c r="G28" s="53">
        <v>44748.0</v>
      </c>
      <c r="H28" s="53">
        <v>44750.0</v>
      </c>
      <c r="K28" s="2" t="s">
        <v>258</v>
      </c>
      <c r="M28" s="2" t="s">
        <v>258</v>
      </c>
      <c r="N28" s="2" t="s">
        <v>263</v>
      </c>
      <c r="O28" s="2" t="s">
        <v>335</v>
      </c>
    </row>
    <row r="29">
      <c r="A29" s="34" t="s">
        <v>43</v>
      </c>
      <c r="B29" s="34" t="s">
        <v>44</v>
      </c>
      <c r="C29" s="2" t="s">
        <v>336</v>
      </c>
      <c r="D29" s="54" t="s">
        <v>337</v>
      </c>
      <c r="E29" s="2" t="s">
        <v>299</v>
      </c>
      <c r="F29" s="56" t="s">
        <v>257</v>
      </c>
      <c r="G29" s="53">
        <v>44747.0</v>
      </c>
      <c r="H29" s="53">
        <v>44750.0</v>
      </c>
      <c r="K29" s="2"/>
      <c r="M29" s="2"/>
      <c r="N29" s="2" t="s">
        <v>263</v>
      </c>
    </row>
    <row r="30">
      <c r="A30" s="60" t="s">
        <v>85</v>
      </c>
      <c r="B30" s="60" t="s">
        <v>86</v>
      </c>
      <c r="C30" s="2" t="s">
        <v>338</v>
      </c>
      <c r="D30" s="2" t="s">
        <v>339</v>
      </c>
      <c r="E30" s="2" t="s">
        <v>340</v>
      </c>
      <c r="F30" s="2" t="s">
        <v>158</v>
      </c>
      <c r="G30" s="53">
        <v>44745.0</v>
      </c>
      <c r="H30" s="53">
        <v>44750.0</v>
      </c>
      <c r="K30" s="2" t="s">
        <v>258</v>
      </c>
      <c r="M30" s="2" t="s">
        <v>258</v>
      </c>
      <c r="N30" s="2" t="s">
        <v>263</v>
      </c>
    </row>
    <row r="31">
      <c r="A31" s="34" t="s">
        <v>216</v>
      </c>
      <c r="B31" s="60" t="s">
        <v>217</v>
      </c>
      <c r="C31" s="2" t="s">
        <v>341</v>
      </c>
      <c r="D31" s="1" t="s">
        <v>342</v>
      </c>
      <c r="E31" s="2" t="s">
        <v>340</v>
      </c>
      <c r="F31" s="2" t="s">
        <v>343</v>
      </c>
      <c r="G31" s="53">
        <v>44745.0</v>
      </c>
      <c r="H31" s="53">
        <v>44750.0</v>
      </c>
      <c r="K31" s="2" t="s">
        <v>258</v>
      </c>
      <c r="M31" s="2" t="s">
        <v>258</v>
      </c>
      <c r="N31" s="2" t="s">
        <v>263</v>
      </c>
      <c r="O31" s="2" t="s">
        <v>344</v>
      </c>
    </row>
    <row r="32">
      <c r="A32" s="60" t="s">
        <v>81</v>
      </c>
      <c r="B32" s="60" t="s">
        <v>77</v>
      </c>
      <c r="C32" s="2" t="s">
        <v>345</v>
      </c>
      <c r="D32" s="1" t="s">
        <v>82</v>
      </c>
      <c r="E32" s="2" t="s">
        <v>340</v>
      </c>
      <c r="F32" s="2" t="s">
        <v>158</v>
      </c>
      <c r="G32" s="53">
        <v>44745.0</v>
      </c>
      <c r="H32" s="53">
        <v>44750.0</v>
      </c>
      <c r="K32" s="2" t="s">
        <v>258</v>
      </c>
      <c r="M32" s="2" t="s">
        <v>258</v>
      </c>
      <c r="N32" s="2" t="s">
        <v>259</v>
      </c>
    </row>
    <row r="33">
      <c r="A33" s="60" t="s">
        <v>346</v>
      </c>
      <c r="B33" s="60" t="s">
        <v>347</v>
      </c>
      <c r="C33" s="5" t="s">
        <v>266</v>
      </c>
      <c r="D33" s="1" t="s">
        <v>348</v>
      </c>
      <c r="E33" s="2" t="s">
        <v>340</v>
      </c>
      <c r="F33" s="2" t="s">
        <v>343</v>
      </c>
      <c r="G33" s="53">
        <v>44745.0</v>
      </c>
      <c r="H33" s="53">
        <v>44750.0</v>
      </c>
      <c r="K33" s="2" t="s">
        <v>258</v>
      </c>
      <c r="M33" s="2" t="s">
        <v>258</v>
      </c>
      <c r="N33" s="2" t="s">
        <v>259</v>
      </c>
    </row>
    <row r="34">
      <c r="A34" s="60" t="s">
        <v>349</v>
      </c>
      <c r="B34" s="60" t="s">
        <v>350</v>
      </c>
      <c r="C34" s="5" t="s">
        <v>345</v>
      </c>
      <c r="D34" s="1" t="s">
        <v>351</v>
      </c>
      <c r="E34" s="2" t="s">
        <v>340</v>
      </c>
      <c r="F34" s="2" t="s">
        <v>343</v>
      </c>
      <c r="G34" s="53">
        <v>44745.0</v>
      </c>
      <c r="H34" s="53">
        <v>44750.0</v>
      </c>
      <c r="K34" s="2" t="s">
        <v>258</v>
      </c>
      <c r="M34" s="2" t="s">
        <v>258</v>
      </c>
      <c r="N34" s="2" t="s">
        <v>263</v>
      </c>
    </row>
    <row r="35">
      <c r="A35" s="60" t="s">
        <v>219</v>
      </c>
      <c r="B35" s="60" t="s">
        <v>220</v>
      </c>
      <c r="C35" s="2" t="s">
        <v>352</v>
      </c>
      <c r="D35" s="1" t="s">
        <v>353</v>
      </c>
      <c r="E35" s="2" t="s">
        <v>340</v>
      </c>
      <c r="F35" s="2" t="s">
        <v>158</v>
      </c>
      <c r="G35" s="53">
        <v>44745.0</v>
      </c>
      <c r="H35" s="53">
        <v>44750.0</v>
      </c>
      <c r="K35" s="2" t="s">
        <v>258</v>
      </c>
      <c r="M35" s="2" t="s">
        <v>258</v>
      </c>
      <c r="N35" s="2" t="s">
        <v>259</v>
      </c>
    </row>
    <row r="36">
      <c r="A36" s="60" t="s">
        <v>354</v>
      </c>
      <c r="B36" s="60" t="s">
        <v>355</v>
      </c>
      <c r="C36" s="2" t="s">
        <v>356</v>
      </c>
      <c r="D36" s="1" t="s">
        <v>357</v>
      </c>
      <c r="E36" s="2" t="s">
        <v>340</v>
      </c>
      <c r="F36" s="2" t="s">
        <v>158</v>
      </c>
      <c r="G36" s="53">
        <v>44745.0</v>
      </c>
      <c r="H36" s="53">
        <v>44750.0</v>
      </c>
      <c r="I36" s="2"/>
      <c r="J36" s="2" t="s">
        <v>358</v>
      </c>
      <c r="K36" s="2" t="s">
        <v>258</v>
      </c>
      <c r="M36" s="2" t="s">
        <v>258</v>
      </c>
      <c r="N36" s="2" t="s">
        <v>259</v>
      </c>
    </row>
    <row r="37">
      <c r="A37" s="34" t="s">
        <v>359</v>
      </c>
      <c r="B37" s="34" t="s">
        <v>360</v>
      </c>
      <c r="C37" s="61" t="s">
        <v>361</v>
      </c>
      <c r="D37" s="62" t="s">
        <v>362</v>
      </c>
      <c r="E37" s="2" t="s">
        <v>340</v>
      </c>
      <c r="F37" s="2" t="s">
        <v>343</v>
      </c>
      <c r="G37" s="53">
        <v>44745.0</v>
      </c>
      <c r="H37" s="53">
        <v>44750.0</v>
      </c>
      <c r="L37" s="2" t="s">
        <v>258</v>
      </c>
      <c r="M37" s="2" t="s">
        <v>258</v>
      </c>
      <c r="N37" s="2" t="s">
        <v>263</v>
      </c>
      <c r="O37" s="2" t="s">
        <v>363</v>
      </c>
    </row>
    <row r="38">
      <c r="A38" s="21" t="s">
        <v>213</v>
      </c>
      <c r="B38" s="21" t="s">
        <v>214</v>
      </c>
      <c r="C38" s="2" t="s">
        <v>364</v>
      </c>
      <c r="D38" s="51" t="s">
        <v>365</v>
      </c>
      <c r="E38" s="2" t="s">
        <v>340</v>
      </c>
      <c r="F38" s="2" t="s">
        <v>158</v>
      </c>
      <c r="G38" s="53">
        <v>44745.0</v>
      </c>
      <c r="H38" s="53">
        <v>44750.0</v>
      </c>
      <c r="L38" s="2" t="s">
        <v>258</v>
      </c>
      <c r="M38" s="2" t="s">
        <v>258</v>
      </c>
      <c r="N38" s="2" t="s">
        <v>263</v>
      </c>
    </row>
    <row r="39">
      <c r="A39" s="21" t="s">
        <v>201</v>
      </c>
      <c r="B39" s="21" t="s">
        <v>202</v>
      </c>
      <c r="C39" s="2" t="s">
        <v>366</v>
      </c>
      <c r="D39" s="51" t="s">
        <v>367</v>
      </c>
      <c r="E39" s="2" t="s">
        <v>340</v>
      </c>
      <c r="F39" s="2" t="s">
        <v>257</v>
      </c>
      <c r="G39" s="53">
        <v>44745.0</v>
      </c>
      <c r="H39" s="53">
        <v>44750.0</v>
      </c>
      <c r="L39" s="2" t="s">
        <v>258</v>
      </c>
      <c r="N39" s="2" t="s">
        <v>259</v>
      </c>
      <c r="O39" s="2" t="s">
        <v>368</v>
      </c>
    </row>
    <row r="40">
      <c r="A40" s="2" t="s">
        <v>210</v>
      </c>
      <c r="B40" s="2" t="s">
        <v>211</v>
      </c>
      <c r="C40" s="2" t="s">
        <v>308</v>
      </c>
      <c r="D40" s="2" t="s">
        <v>369</v>
      </c>
      <c r="E40" s="2" t="s">
        <v>340</v>
      </c>
      <c r="F40" s="2" t="s">
        <v>257</v>
      </c>
      <c r="G40" s="53">
        <v>44745.0</v>
      </c>
      <c r="H40" s="53">
        <v>44750.0</v>
      </c>
      <c r="M40" s="2" t="s">
        <v>258</v>
      </c>
      <c r="N40" s="2" t="s">
        <v>268</v>
      </c>
    </row>
    <row r="41">
      <c r="A41" s="2" t="s">
        <v>370</v>
      </c>
      <c r="B41" s="51" t="s">
        <v>371</v>
      </c>
      <c r="C41" s="2" t="s">
        <v>372</v>
      </c>
      <c r="E41" s="2" t="s">
        <v>373</v>
      </c>
      <c r="F41" s="2" t="s">
        <v>374</v>
      </c>
      <c r="G41" s="63"/>
      <c r="H41" s="63"/>
      <c r="N41" s="1"/>
    </row>
    <row r="42">
      <c r="A42" s="1" t="s">
        <v>375</v>
      </c>
      <c r="B42" s="2" t="s">
        <v>376</v>
      </c>
      <c r="C42" s="2" t="s">
        <v>377</v>
      </c>
      <c r="D42" s="2" t="s">
        <v>378</v>
      </c>
      <c r="E42" s="2" t="s">
        <v>373</v>
      </c>
      <c r="F42" s="2" t="s">
        <v>343</v>
      </c>
      <c r="G42" s="63"/>
      <c r="H42" s="63"/>
      <c r="N42" s="1"/>
    </row>
    <row r="43">
      <c r="A43" s="2" t="s">
        <v>379</v>
      </c>
      <c r="B43" s="2" t="s">
        <v>380</v>
      </c>
      <c r="C43" s="2" t="s">
        <v>372</v>
      </c>
      <c r="D43" s="2" t="s">
        <v>381</v>
      </c>
      <c r="E43" s="2" t="s">
        <v>373</v>
      </c>
      <c r="F43" s="2" t="s">
        <v>343</v>
      </c>
      <c r="G43" s="63"/>
      <c r="H43" s="63"/>
      <c r="N43" s="1"/>
    </row>
    <row r="44">
      <c r="A44" s="34" t="s">
        <v>188</v>
      </c>
      <c r="B44" s="34" t="s">
        <v>189</v>
      </c>
      <c r="C44" s="2" t="s">
        <v>372</v>
      </c>
      <c r="D44" s="2" t="s">
        <v>382</v>
      </c>
      <c r="E44" s="2" t="s">
        <v>373</v>
      </c>
      <c r="F44" s="2" t="s">
        <v>257</v>
      </c>
      <c r="G44" s="63"/>
      <c r="H44" s="63"/>
      <c r="N44" s="1"/>
    </row>
    <row r="45">
      <c r="A45" s="2" t="s">
        <v>136</v>
      </c>
      <c r="B45" s="5" t="s">
        <v>137</v>
      </c>
      <c r="C45" s="2" t="s">
        <v>383</v>
      </c>
      <c r="D45" s="2" t="s">
        <v>384</v>
      </c>
      <c r="F45" s="1"/>
    </row>
    <row r="46">
      <c r="A46" s="2" t="s">
        <v>385</v>
      </c>
      <c r="B46" s="5"/>
      <c r="F46" s="1"/>
    </row>
    <row r="47">
      <c r="A47" s="2" t="s">
        <v>386</v>
      </c>
      <c r="B47" s="2" t="s">
        <v>387</v>
      </c>
      <c r="C47" s="2" t="s">
        <v>388</v>
      </c>
      <c r="E47" s="1"/>
      <c r="F47" s="1"/>
      <c r="G47" s="63"/>
      <c r="H47" s="63"/>
      <c r="N47" s="1"/>
    </row>
    <row r="48">
      <c r="A48" s="2" t="s">
        <v>389</v>
      </c>
      <c r="B48" s="2" t="s">
        <v>390</v>
      </c>
      <c r="C48" s="2" t="s">
        <v>388</v>
      </c>
      <c r="E48" s="1"/>
      <c r="F48" s="1"/>
      <c r="G48" s="63"/>
      <c r="H48" s="63"/>
      <c r="N48" s="1"/>
    </row>
    <row r="49">
      <c r="A49" s="2" t="s">
        <v>391</v>
      </c>
      <c r="B49" s="2" t="s">
        <v>392</v>
      </c>
      <c r="C49" s="2" t="s">
        <v>388</v>
      </c>
      <c r="D49" s="2" t="s">
        <v>393</v>
      </c>
      <c r="E49" s="1"/>
      <c r="F49" s="1"/>
      <c r="G49" s="63"/>
      <c r="H49" s="63"/>
      <c r="N49" s="1"/>
    </row>
    <row r="50">
      <c r="A50" s="2" t="s">
        <v>394</v>
      </c>
      <c r="B50" s="2" t="s">
        <v>395</v>
      </c>
      <c r="C50" s="2" t="s">
        <v>388</v>
      </c>
      <c r="D50" s="2" t="s">
        <v>396</v>
      </c>
      <c r="E50" s="1"/>
      <c r="F50" s="1"/>
      <c r="G50" s="63"/>
      <c r="H50" s="63"/>
      <c r="N50" s="1"/>
    </row>
    <row r="51">
      <c r="A51" s="2" t="s">
        <v>397</v>
      </c>
      <c r="B51" s="2" t="s">
        <v>398</v>
      </c>
      <c r="C51" s="2" t="s">
        <v>388</v>
      </c>
      <c r="D51" s="2" t="s">
        <v>399</v>
      </c>
      <c r="E51" s="1"/>
      <c r="F51" s="1"/>
      <c r="G51" s="63"/>
      <c r="H51" s="63"/>
      <c r="N51" s="1"/>
    </row>
    <row r="52">
      <c r="A52" s="2" t="s">
        <v>400</v>
      </c>
      <c r="B52" s="2" t="s">
        <v>401</v>
      </c>
      <c r="C52" s="2" t="s">
        <v>388</v>
      </c>
      <c r="D52" s="2" t="s">
        <v>402</v>
      </c>
      <c r="F52" s="1"/>
      <c r="G52" s="63"/>
      <c r="H52" s="63"/>
      <c r="N52" s="1"/>
    </row>
    <row r="53">
      <c r="A53" s="2" t="s">
        <v>403</v>
      </c>
      <c r="B53" s="2" t="s">
        <v>404</v>
      </c>
      <c r="C53" s="2" t="s">
        <v>388</v>
      </c>
      <c r="D53" s="2" t="s">
        <v>405</v>
      </c>
      <c r="F53" s="1"/>
      <c r="G53" s="63"/>
      <c r="H53" s="63"/>
      <c r="N53" s="1"/>
    </row>
    <row r="54">
      <c r="A54" s="2" t="s">
        <v>406</v>
      </c>
      <c r="B54" s="2" t="s">
        <v>407</v>
      </c>
      <c r="C54" s="2" t="s">
        <v>388</v>
      </c>
      <c r="D54" s="2" t="s">
        <v>408</v>
      </c>
    </row>
    <row r="55">
      <c r="A55" s="2" t="s">
        <v>409</v>
      </c>
      <c r="B55" s="5" t="s">
        <v>410</v>
      </c>
      <c r="C55" s="2" t="s">
        <v>388</v>
      </c>
      <c r="D55" s="2" t="s">
        <v>411</v>
      </c>
    </row>
    <row r="56">
      <c r="A56" s="2" t="s">
        <v>412</v>
      </c>
      <c r="B56" s="5" t="s">
        <v>413</v>
      </c>
      <c r="C56" s="2" t="s">
        <v>414</v>
      </c>
      <c r="D56" s="2" t="s">
        <v>415</v>
      </c>
    </row>
  </sheetData>
  <conditionalFormatting sqref="E2:E53">
    <cfRule type="cellIs" dxfId="7" priority="1" operator="equal">
      <formula>"1:Invited+Travel"</formula>
    </cfRule>
  </conditionalFormatting>
  <conditionalFormatting sqref="E2:E53">
    <cfRule type="cellIs" dxfId="8" priority="2" operator="equal">
      <formula>"2:Invited"</formula>
    </cfRule>
  </conditionalFormatting>
  <conditionalFormatting sqref="E2:E53">
    <cfRule type="cellIs" dxfId="9" priority="3" operator="equal">
      <formula>"3:Registered"</formula>
    </cfRule>
  </conditionalFormatting>
  <conditionalFormatting sqref="N2:N53">
    <cfRule type="cellIs" dxfId="10" priority="4" operator="equal">
      <formula>"campus"</formula>
    </cfRule>
  </conditionalFormatting>
  <conditionalFormatting sqref="N2:N53">
    <cfRule type="cellIs" dxfId="11" priority="5" operator="equal">
      <formula>"city"</formula>
    </cfRule>
  </conditionalFormatting>
  <conditionalFormatting sqref="F2:F53">
    <cfRule type="cellIs" dxfId="12" priority="6" operator="equal">
      <formula>"Spotlight"</formula>
    </cfRule>
  </conditionalFormatting>
  <conditionalFormatting sqref="F2:F53">
    <cfRule type="cellIs" dxfId="3" priority="7" operator="equal">
      <formula>"Standard"</formula>
    </cfRule>
  </conditionalFormatting>
  <conditionalFormatting sqref="G2:G53">
    <cfRule type="colorScale" priority="8">
      <colorScale>
        <cfvo type="min"/>
        <cfvo type="max"/>
        <color rgb="FFFFFFFF"/>
        <color rgb="FFE67C73"/>
      </colorScale>
    </cfRule>
  </conditionalFormatting>
  <conditionalFormatting sqref="H2:H53">
    <cfRule type="colorScale" priority="9">
      <colorScale>
        <cfvo type="min"/>
        <cfvo type="max"/>
        <color rgb="FFE67C73"/>
        <color rgb="FFFFFFFF"/>
      </colorScale>
    </cfRule>
  </conditionalFormatting>
  <conditionalFormatting sqref="E2:E53">
    <cfRule type="cellIs" dxfId="13" priority="10" operator="equal">
      <formula>"4:Local"</formula>
    </cfRule>
  </conditionalFormatting>
  <conditionalFormatting sqref="F2:F60">
    <cfRule type="cellIs" dxfId="14" priority="11" operator="equal">
      <formula>"Short"</formula>
    </cfRule>
  </conditionalFormatting>
  <dataValidations>
    <dataValidation type="list" allowBlank="1" sqref="E2:E44 E47:E51">
      <formula1>"1:Invited+Travel,2:Invited,3:Registered,4:Local"</formula1>
    </dataValidation>
    <dataValidation type="list" allowBlank="1" sqref="N2:N44 N47:N53">
      <formula1>"campus,city,no,?"</formula1>
    </dataValidation>
    <dataValidation type="list" allowBlank="1" sqref="F2:F53">
      <formula1>"Spotlight,Standard,Magic,Poster,Short,No,?"</formula1>
    </dataValidation>
    <dataValidation type="date" allowBlank="1" showDropDown="1" sqref="G2:H40">
      <formula1>44627.0</formula1>
      <formula2>20/7/2022</formula2>
    </dataValidation>
  </dataValidations>
  <hyperlinks>
    <hyperlink r:id="rId1" ref="D2"/>
    <hyperlink r:id="rId2" ref="D3"/>
    <hyperlink r:id="rId3" ref="D4"/>
    <hyperlink r:id="rId4" ref="D5"/>
    <hyperlink r:id="rId5" ref="D14"/>
    <hyperlink r:id="rId6" ref="D15"/>
    <hyperlink r:id="rId7" ref="D16"/>
    <hyperlink r:id="rId8" ref="D18"/>
    <hyperlink r:id="rId9" ref="D19"/>
    <hyperlink r:id="rId10" ref="D20"/>
    <hyperlink r:id="rId11" ref="D21"/>
    <hyperlink r:id="rId12" ref="D22"/>
    <hyperlink r:id="rId13" ref="D25"/>
    <hyperlink r:id="rId14" ref="D26"/>
    <hyperlink r:id="rId15" ref="D29"/>
    <hyperlink r:id="rId16" ref="D37"/>
  </hyperlinks>
  <printOptions horizontalCentered="1"/>
  <pageMargins bottom="0.75" footer="0.0" header="0.0" left="0.7" right="0.7" top="0.75"/>
  <pageSetup fitToHeight="0" paperSize="9" cellComments="atEnd" orientation="landscape" pageOrder="overThenDown"/>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5"/>
    <col customWidth="1" min="2" max="2" width="27.13"/>
    <col customWidth="1" min="3" max="4" width="13.0"/>
    <col customWidth="1" min="5" max="5" width="10.38"/>
    <col customWidth="1" min="7" max="7" width="13.88"/>
    <col customWidth="1" min="8" max="8" width="7.25"/>
  </cols>
  <sheetData>
    <row r="1">
      <c r="A1" s="34" t="s">
        <v>144</v>
      </c>
      <c r="B1" s="64" t="s">
        <v>2</v>
      </c>
      <c r="C1" s="34" t="s">
        <v>243</v>
      </c>
      <c r="D1" s="34" t="s">
        <v>244</v>
      </c>
      <c r="E1" s="65" t="s">
        <v>416</v>
      </c>
      <c r="F1" s="34" t="s">
        <v>417</v>
      </c>
      <c r="G1" s="65" t="s">
        <v>418</v>
      </c>
      <c r="H1" s="65" t="s">
        <v>419</v>
      </c>
      <c r="I1" s="34" t="s">
        <v>420</v>
      </c>
      <c r="J1" s="34" t="s">
        <v>421</v>
      </c>
      <c r="K1" s="34" t="s">
        <v>251</v>
      </c>
      <c r="L1" s="34" t="s">
        <v>252</v>
      </c>
      <c r="M1" s="34" t="s">
        <v>250</v>
      </c>
      <c r="N1" s="35"/>
      <c r="O1" s="66" t="s">
        <v>422</v>
      </c>
      <c r="P1" s="67">
        <f>SUM(P2:P3)-P4</f>
        <v>20</v>
      </c>
      <c r="Q1" s="68">
        <f t="shared" ref="Q1:R1" si="1">sum(Q2, Q17)</f>
        <v>174</v>
      </c>
      <c r="R1" s="68">
        <f t="shared" si="1"/>
        <v>143</v>
      </c>
      <c r="S1" s="34"/>
      <c r="T1" s="68">
        <f>sum(T2, T17)</f>
        <v>22380</v>
      </c>
      <c r="U1" s="35"/>
      <c r="V1" s="35"/>
      <c r="W1" s="35"/>
      <c r="X1" s="35"/>
      <c r="Y1" s="35"/>
      <c r="Z1" s="35"/>
      <c r="AA1" s="35"/>
      <c r="AB1" s="35"/>
      <c r="AC1" s="35"/>
      <c r="AD1" s="35"/>
      <c r="AE1" s="35"/>
      <c r="AF1" s="35"/>
      <c r="AG1" s="35"/>
      <c r="AH1" s="35"/>
    </row>
    <row r="2">
      <c r="A2" s="2" t="s">
        <v>24</v>
      </c>
      <c r="B2" s="69" t="s">
        <v>25</v>
      </c>
      <c r="C2" s="53">
        <v>44744.0</v>
      </c>
      <c r="D2" s="53">
        <v>44748.0</v>
      </c>
      <c r="E2" s="8" t="s">
        <v>258</v>
      </c>
      <c r="F2" s="34" t="s">
        <v>263</v>
      </c>
      <c r="G2" s="8"/>
      <c r="H2" s="8">
        <f t="shared" ref="H2:H44" si="3">D2-C2</f>
        <v>4</v>
      </c>
      <c r="I2" s="2">
        <f t="shared" ref="I2:I6" si="4">H2</f>
        <v>4</v>
      </c>
      <c r="J2" s="2">
        <f t="shared" ref="J2:J44" si="5">H2-I2</f>
        <v>0</v>
      </c>
      <c r="K2" s="2" t="s">
        <v>423</v>
      </c>
      <c r="M2" s="2" t="s">
        <v>263</v>
      </c>
      <c r="O2" s="66" t="s">
        <v>424</v>
      </c>
      <c r="P2" s="70">
        <f>COUNTIF($F$2:$F$51, "campus")</f>
        <v>20</v>
      </c>
      <c r="Q2" s="1">
        <f t="shared" ref="Q2:R2" si="2">sum(H17:H36)</f>
        <v>107</v>
      </c>
      <c r="R2" s="71">
        <f t="shared" si="2"/>
        <v>93</v>
      </c>
      <c r="S2" s="2">
        <v>160.0</v>
      </c>
      <c r="T2" s="1">
        <f>S2*R2</f>
        <v>14880</v>
      </c>
    </row>
    <row r="3">
      <c r="A3" s="2" t="s">
        <v>62</v>
      </c>
      <c r="B3" s="5" t="s">
        <v>425</v>
      </c>
      <c r="C3" s="53">
        <v>44745.0</v>
      </c>
      <c r="D3" s="53">
        <v>44750.0</v>
      </c>
      <c r="E3" s="14"/>
      <c r="F3" s="34" t="s">
        <v>263</v>
      </c>
      <c r="G3" s="14"/>
      <c r="H3" s="8">
        <f t="shared" si="3"/>
        <v>5</v>
      </c>
      <c r="I3" s="2">
        <f t="shared" si="4"/>
        <v>5</v>
      </c>
      <c r="J3" s="2">
        <f t="shared" si="5"/>
        <v>0</v>
      </c>
      <c r="M3" s="2" t="s">
        <v>263</v>
      </c>
      <c r="Q3" s="72"/>
    </row>
    <row r="4">
      <c r="A4" s="73" t="s">
        <v>131</v>
      </c>
      <c r="B4" s="74" t="s">
        <v>132</v>
      </c>
      <c r="C4" s="53">
        <v>44746.0</v>
      </c>
      <c r="D4" s="53">
        <v>44751.0</v>
      </c>
      <c r="E4" s="14"/>
      <c r="F4" s="34" t="s">
        <v>263</v>
      </c>
      <c r="G4" s="14"/>
      <c r="H4" s="8">
        <f t="shared" si="3"/>
        <v>5</v>
      </c>
      <c r="I4" s="2">
        <f t="shared" si="4"/>
        <v>5</v>
      </c>
      <c r="J4" s="2">
        <f t="shared" si="5"/>
        <v>0</v>
      </c>
      <c r="M4" s="2" t="s">
        <v>263</v>
      </c>
      <c r="Q4" s="72"/>
    </row>
    <row r="5">
      <c r="A5" s="2" t="s">
        <v>207</v>
      </c>
      <c r="B5" s="5" t="s">
        <v>208</v>
      </c>
      <c r="C5" s="53">
        <v>44747.0</v>
      </c>
      <c r="D5" s="53">
        <v>44750.0</v>
      </c>
      <c r="E5" s="14"/>
      <c r="F5" s="34" t="s">
        <v>263</v>
      </c>
      <c r="G5" s="14"/>
      <c r="H5" s="8">
        <f t="shared" si="3"/>
        <v>3</v>
      </c>
      <c r="I5" s="2">
        <f t="shared" si="4"/>
        <v>3</v>
      </c>
      <c r="J5" s="2">
        <f t="shared" si="5"/>
        <v>0</v>
      </c>
      <c r="M5" s="2" t="s">
        <v>263</v>
      </c>
      <c r="Q5" s="72"/>
    </row>
    <row r="6">
      <c r="A6" s="2" t="s">
        <v>113</v>
      </c>
      <c r="B6" s="5" t="s">
        <v>114</v>
      </c>
      <c r="C6" s="53">
        <v>44745.0</v>
      </c>
      <c r="D6" s="53">
        <v>44750.0</v>
      </c>
      <c r="E6" s="14"/>
      <c r="F6" s="34" t="s">
        <v>263</v>
      </c>
      <c r="G6" s="14"/>
      <c r="H6" s="8">
        <f t="shared" si="3"/>
        <v>5</v>
      </c>
      <c r="I6" s="2">
        <f t="shared" si="4"/>
        <v>5</v>
      </c>
      <c r="J6" s="2">
        <f t="shared" si="5"/>
        <v>0</v>
      </c>
      <c r="M6" s="2" t="s">
        <v>263</v>
      </c>
      <c r="Q6" s="72"/>
    </row>
    <row r="7">
      <c r="A7" s="73" t="s">
        <v>117</v>
      </c>
      <c r="B7" s="74" t="s">
        <v>118</v>
      </c>
      <c r="C7" s="53">
        <v>44745.0</v>
      </c>
      <c r="D7" s="53">
        <v>44749.0</v>
      </c>
      <c r="E7" s="8"/>
      <c r="F7" s="34" t="s">
        <v>263</v>
      </c>
      <c r="G7" s="8"/>
      <c r="H7" s="8">
        <f t="shared" si="3"/>
        <v>4</v>
      </c>
      <c r="I7" s="2">
        <v>5.0</v>
      </c>
      <c r="J7" s="2">
        <f t="shared" si="5"/>
        <v>-1</v>
      </c>
      <c r="K7" s="2" t="s">
        <v>300</v>
      </c>
      <c r="M7" s="2" t="s">
        <v>263</v>
      </c>
      <c r="Q7" s="72"/>
    </row>
    <row r="8">
      <c r="A8" s="2" t="s">
        <v>14</v>
      </c>
      <c r="B8" s="5" t="s">
        <v>426</v>
      </c>
      <c r="C8" s="53">
        <v>44747.0</v>
      </c>
      <c r="D8" s="53">
        <v>44750.0</v>
      </c>
      <c r="E8" s="14"/>
      <c r="F8" s="34" t="s">
        <v>263</v>
      </c>
      <c r="G8" s="14"/>
      <c r="H8" s="8">
        <f t="shared" si="3"/>
        <v>3</v>
      </c>
      <c r="I8" s="2">
        <f t="shared" ref="I8:I9" si="6">H8</f>
        <v>3</v>
      </c>
      <c r="J8" s="2">
        <f t="shared" si="5"/>
        <v>0</v>
      </c>
      <c r="M8" s="2" t="s">
        <v>263</v>
      </c>
      <c r="Q8" s="72"/>
    </row>
    <row r="9">
      <c r="A9" s="2" t="s">
        <v>19</v>
      </c>
      <c r="B9" s="69" t="s">
        <v>20</v>
      </c>
      <c r="C9" s="53">
        <v>44745.0</v>
      </c>
      <c r="D9" s="53">
        <v>44750.0</v>
      </c>
      <c r="E9" s="8" t="s">
        <v>258</v>
      </c>
      <c r="F9" s="34" t="s">
        <v>263</v>
      </c>
      <c r="G9" s="8"/>
      <c r="H9" s="8">
        <f t="shared" si="3"/>
        <v>5</v>
      </c>
      <c r="I9" s="2">
        <f t="shared" si="6"/>
        <v>5</v>
      </c>
      <c r="J9" s="2">
        <f t="shared" si="5"/>
        <v>0</v>
      </c>
      <c r="K9" s="2" t="s">
        <v>427</v>
      </c>
      <c r="M9" s="2" t="s">
        <v>263</v>
      </c>
      <c r="Q9" s="72"/>
    </row>
    <row r="10">
      <c r="A10" s="2" t="s">
        <v>57</v>
      </c>
      <c r="B10" s="5" t="s">
        <v>58</v>
      </c>
      <c r="C10" s="53">
        <v>44743.0</v>
      </c>
      <c r="D10" s="53">
        <v>44751.0</v>
      </c>
      <c r="E10" s="8"/>
      <c r="F10" s="34" t="s">
        <v>263</v>
      </c>
      <c r="G10" s="8" t="s">
        <v>258</v>
      </c>
      <c r="H10" s="8">
        <f t="shared" si="3"/>
        <v>8</v>
      </c>
      <c r="I10" s="2">
        <v>0.0</v>
      </c>
      <c r="J10" s="2">
        <f t="shared" si="5"/>
        <v>8</v>
      </c>
      <c r="K10" s="2" t="s">
        <v>317</v>
      </c>
      <c r="M10" s="2" t="s">
        <v>263</v>
      </c>
      <c r="Q10" s="72"/>
    </row>
    <row r="11">
      <c r="A11" s="2" t="s">
        <v>34</v>
      </c>
      <c r="B11" s="2" t="s">
        <v>35</v>
      </c>
      <c r="C11" s="53">
        <v>44745.0</v>
      </c>
      <c r="D11" s="53">
        <v>44750.0</v>
      </c>
      <c r="E11" s="14"/>
      <c r="F11" s="34" t="s">
        <v>263</v>
      </c>
      <c r="G11" s="14"/>
      <c r="H11" s="8">
        <f t="shared" si="3"/>
        <v>5</v>
      </c>
      <c r="I11" s="2">
        <f t="shared" ref="I11:I14" si="7">H11</f>
        <v>5</v>
      </c>
      <c r="J11" s="2">
        <f t="shared" si="5"/>
        <v>0</v>
      </c>
      <c r="M11" s="2" t="s">
        <v>263</v>
      </c>
      <c r="Q11" s="72"/>
    </row>
    <row r="12">
      <c r="A12" s="2" t="s">
        <v>222</v>
      </c>
      <c r="B12" s="2" t="s">
        <v>49</v>
      </c>
      <c r="C12" s="53">
        <v>44748.0</v>
      </c>
      <c r="D12" s="53">
        <v>44750.0</v>
      </c>
      <c r="E12" s="8"/>
      <c r="F12" s="34" t="s">
        <v>263</v>
      </c>
      <c r="G12" s="8"/>
      <c r="H12" s="8">
        <f t="shared" si="3"/>
        <v>2</v>
      </c>
      <c r="I12" s="2">
        <f t="shared" si="7"/>
        <v>2</v>
      </c>
      <c r="J12" s="2">
        <f t="shared" si="5"/>
        <v>0</v>
      </c>
      <c r="K12" s="2" t="s">
        <v>428</v>
      </c>
      <c r="M12" s="2" t="s">
        <v>263</v>
      </c>
      <c r="Q12" s="72"/>
    </row>
    <row r="13">
      <c r="A13" s="2" t="s">
        <v>43</v>
      </c>
      <c r="B13" s="5" t="s">
        <v>44</v>
      </c>
      <c r="C13" s="53">
        <v>44747.0</v>
      </c>
      <c r="D13" s="53">
        <v>44750.0</v>
      </c>
      <c r="E13" s="14"/>
      <c r="F13" s="34" t="s">
        <v>263</v>
      </c>
      <c r="G13" s="14"/>
      <c r="H13" s="8">
        <f t="shared" si="3"/>
        <v>3</v>
      </c>
      <c r="I13" s="2">
        <f t="shared" si="7"/>
        <v>3</v>
      </c>
      <c r="J13" s="2">
        <f t="shared" si="5"/>
        <v>0</v>
      </c>
      <c r="K13" s="2"/>
      <c r="M13" s="2" t="s">
        <v>263</v>
      </c>
      <c r="Q13" s="72"/>
    </row>
    <row r="14">
      <c r="A14" s="4" t="s">
        <v>349</v>
      </c>
      <c r="B14" s="4" t="s">
        <v>350</v>
      </c>
      <c r="C14" s="53">
        <v>44745.0</v>
      </c>
      <c r="D14" s="53">
        <v>44750.0</v>
      </c>
      <c r="E14" s="14"/>
      <c r="F14" s="34" t="s">
        <v>263</v>
      </c>
      <c r="G14" s="14"/>
      <c r="H14" s="8">
        <f t="shared" si="3"/>
        <v>5</v>
      </c>
      <c r="I14" s="2">
        <f t="shared" si="7"/>
        <v>5</v>
      </c>
      <c r="J14" s="2">
        <f t="shared" si="5"/>
        <v>0</v>
      </c>
      <c r="M14" s="2" t="s">
        <v>263</v>
      </c>
      <c r="Q14" s="72"/>
    </row>
    <row r="15">
      <c r="A15" s="2" t="s">
        <v>359</v>
      </c>
      <c r="B15" s="2" t="s">
        <v>360</v>
      </c>
      <c r="C15" s="53">
        <v>44745.0</v>
      </c>
      <c r="D15" s="53">
        <v>44750.0</v>
      </c>
      <c r="E15" s="8"/>
      <c r="F15" s="34" t="s">
        <v>263</v>
      </c>
      <c r="G15" s="8" t="s">
        <v>258</v>
      </c>
      <c r="H15" s="8">
        <f t="shared" si="3"/>
        <v>5</v>
      </c>
      <c r="I15" s="2">
        <v>0.0</v>
      </c>
      <c r="J15" s="2">
        <f t="shared" si="5"/>
        <v>5</v>
      </c>
      <c r="K15" s="2" t="s">
        <v>363</v>
      </c>
      <c r="M15" s="2" t="s">
        <v>263</v>
      </c>
      <c r="Q15" s="72"/>
    </row>
    <row r="16">
      <c r="A16" s="75" t="s">
        <v>213</v>
      </c>
      <c r="B16" s="75" t="s">
        <v>214</v>
      </c>
      <c r="C16" s="53">
        <v>44745.0</v>
      </c>
      <c r="D16" s="53">
        <v>44750.0</v>
      </c>
      <c r="E16" s="14"/>
      <c r="F16" s="34" t="s">
        <v>263</v>
      </c>
      <c r="G16" s="8" t="s">
        <v>258</v>
      </c>
      <c r="H16" s="8">
        <f t="shared" si="3"/>
        <v>5</v>
      </c>
      <c r="I16" s="2">
        <v>0.0</v>
      </c>
      <c r="J16" s="2">
        <f t="shared" si="5"/>
        <v>5</v>
      </c>
      <c r="K16" s="2" t="s">
        <v>363</v>
      </c>
      <c r="M16" s="2" t="s">
        <v>263</v>
      </c>
      <c r="Q16" s="72"/>
    </row>
    <row r="17">
      <c r="A17" s="2" t="s">
        <v>183</v>
      </c>
      <c r="B17" s="5" t="s">
        <v>184</v>
      </c>
      <c r="C17" s="53">
        <v>44745.0</v>
      </c>
      <c r="D17" s="53">
        <v>44750.0</v>
      </c>
      <c r="E17" s="14"/>
      <c r="F17" s="34" t="s">
        <v>259</v>
      </c>
      <c r="G17" s="14"/>
      <c r="H17" s="8">
        <f t="shared" si="3"/>
        <v>5</v>
      </c>
      <c r="I17" s="2">
        <f t="shared" ref="I17:I19" si="9">H17</f>
        <v>5</v>
      </c>
      <c r="J17" s="2">
        <f t="shared" si="5"/>
        <v>0</v>
      </c>
      <c r="M17" s="2" t="s">
        <v>259</v>
      </c>
      <c r="O17" s="66" t="s">
        <v>429</v>
      </c>
      <c r="P17" s="70">
        <f>COUNTIF($F$2:$F$51, "city")</f>
        <v>15</v>
      </c>
      <c r="Q17" s="1">
        <f t="shared" ref="Q17:R17" si="8">sum(H2:H16)</f>
        <v>67</v>
      </c>
      <c r="R17" s="72">
        <f t="shared" si="8"/>
        <v>50</v>
      </c>
      <c r="S17" s="2">
        <v>150.0</v>
      </c>
      <c r="T17" s="1">
        <f>S17*R17</f>
        <v>7500</v>
      </c>
    </row>
    <row r="18">
      <c r="A18" s="2" t="s">
        <v>38</v>
      </c>
      <c r="B18" s="5" t="s">
        <v>39</v>
      </c>
      <c r="C18" s="53">
        <v>44745.0</v>
      </c>
      <c r="D18" s="53">
        <v>44750.0</v>
      </c>
      <c r="E18" s="14"/>
      <c r="F18" s="34" t="s">
        <v>259</v>
      </c>
      <c r="G18" s="14"/>
      <c r="H18" s="8">
        <f t="shared" si="3"/>
        <v>5</v>
      </c>
      <c r="I18" s="2">
        <f t="shared" si="9"/>
        <v>5</v>
      </c>
      <c r="J18" s="2">
        <f t="shared" si="5"/>
        <v>0</v>
      </c>
      <c r="M18" s="2" t="s">
        <v>259</v>
      </c>
      <c r="Q18" s="72"/>
    </row>
    <row r="19">
      <c r="A19" s="2" t="s">
        <v>14</v>
      </c>
      <c r="B19" s="5" t="s">
        <v>105</v>
      </c>
      <c r="C19" s="53">
        <v>44745.0</v>
      </c>
      <c r="D19" s="53">
        <v>44750.0</v>
      </c>
      <c r="E19" s="14"/>
      <c r="F19" s="34" t="s">
        <v>259</v>
      </c>
      <c r="G19" s="14"/>
      <c r="H19" s="8">
        <f t="shared" si="3"/>
        <v>5</v>
      </c>
      <c r="I19" s="2">
        <f t="shared" si="9"/>
        <v>5</v>
      </c>
      <c r="J19" s="2">
        <f t="shared" si="5"/>
        <v>0</v>
      </c>
      <c r="M19" s="2" t="s">
        <v>259</v>
      </c>
      <c r="Q19" s="72"/>
    </row>
    <row r="20">
      <c r="A20" s="2" t="s">
        <v>67</v>
      </c>
      <c r="B20" s="5" t="s">
        <v>68</v>
      </c>
      <c r="C20" s="53">
        <v>44745.0</v>
      </c>
      <c r="D20" s="53">
        <v>44757.0</v>
      </c>
      <c r="E20" s="8"/>
      <c r="F20" s="34" t="s">
        <v>259</v>
      </c>
      <c r="G20" s="8"/>
      <c r="H20" s="8">
        <f t="shared" si="3"/>
        <v>12</v>
      </c>
      <c r="I20" s="2">
        <v>5.0</v>
      </c>
      <c r="J20" s="2">
        <f t="shared" si="5"/>
        <v>7</v>
      </c>
      <c r="K20" s="2" t="s">
        <v>430</v>
      </c>
      <c r="M20" s="2" t="s">
        <v>259</v>
      </c>
      <c r="Q20" s="72"/>
    </row>
    <row r="21">
      <c r="A21" s="2" t="s">
        <v>90</v>
      </c>
      <c r="B21" s="5" t="s">
        <v>431</v>
      </c>
      <c r="C21" s="53">
        <v>44747.0</v>
      </c>
      <c r="D21" s="53">
        <v>44750.0</v>
      </c>
      <c r="E21" s="14"/>
      <c r="F21" s="34" t="s">
        <v>259</v>
      </c>
      <c r="G21" s="14"/>
      <c r="H21" s="8">
        <f t="shared" si="3"/>
        <v>3</v>
      </c>
      <c r="I21" s="2">
        <f t="shared" ref="I21:I22" si="10">H21</f>
        <v>3</v>
      </c>
      <c r="J21" s="2">
        <f t="shared" si="5"/>
        <v>0</v>
      </c>
      <c r="M21" s="2" t="s">
        <v>259</v>
      </c>
      <c r="Q21" s="72"/>
    </row>
    <row r="22">
      <c r="A22" s="2" t="s">
        <v>204</v>
      </c>
      <c r="B22" s="5" t="s">
        <v>236</v>
      </c>
      <c r="C22" s="53">
        <v>44745.0</v>
      </c>
      <c r="D22" s="53">
        <v>44750.0</v>
      </c>
      <c r="E22" s="8"/>
      <c r="F22" s="2" t="s">
        <v>259</v>
      </c>
      <c r="G22" s="8"/>
      <c r="H22" s="8">
        <f t="shared" si="3"/>
        <v>5</v>
      </c>
      <c r="I22" s="2">
        <f t="shared" si="10"/>
        <v>5</v>
      </c>
      <c r="J22" s="2">
        <f t="shared" si="5"/>
        <v>0</v>
      </c>
      <c r="M22" s="2" t="s">
        <v>259</v>
      </c>
      <c r="Q22" s="72"/>
    </row>
    <row r="23">
      <c r="A23" s="51" t="s">
        <v>121</v>
      </c>
      <c r="B23" s="2" t="s">
        <v>122</v>
      </c>
      <c r="C23" s="53">
        <v>44745.0</v>
      </c>
      <c r="D23" s="53">
        <v>44752.0</v>
      </c>
      <c r="E23" s="14"/>
      <c r="F23" s="2" t="s">
        <v>259</v>
      </c>
      <c r="G23" s="14"/>
      <c r="H23" s="8">
        <f t="shared" si="3"/>
        <v>7</v>
      </c>
      <c r="I23" s="2">
        <v>5.0</v>
      </c>
      <c r="J23" s="2">
        <f t="shared" si="5"/>
        <v>2</v>
      </c>
      <c r="K23" s="2" t="s">
        <v>296</v>
      </c>
      <c r="M23" s="2" t="s">
        <v>259</v>
      </c>
      <c r="Q23" s="72"/>
    </row>
    <row r="24">
      <c r="A24" s="2" t="s">
        <v>29</v>
      </c>
      <c r="B24" s="5" t="s">
        <v>30</v>
      </c>
      <c r="C24" s="53">
        <v>44745.0</v>
      </c>
      <c r="D24" s="53">
        <v>44750.0</v>
      </c>
      <c r="E24" s="14"/>
      <c r="F24" s="34" t="s">
        <v>259</v>
      </c>
      <c r="G24" s="14"/>
      <c r="H24" s="8">
        <f t="shared" si="3"/>
        <v>5</v>
      </c>
      <c r="I24" s="2">
        <f t="shared" ref="I24:I30" si="11">H24</f>
        <v>5</v>
      </c>
      <c r="J24" s="2">
        <f t="shared" si="5"/>
        <v>0</v>
      </c>
      <c r="L24" s="2" t="s">
        <v>303</v>
      </c>
      <c r="M24" s="2" t="s">
        <v>259</v>
      </c>
      <c r="Q24" s="72"/>
    </row>
    <row r="25">
      <c r="A25" s="2" t="s">
        <v>108</v>
      </c>
      <c r="B25" s="5" t="s">
        <v>432</v>
      </c>
      <c r="C25" s="53">
        <v>44745.0</v>
      </c>
      <c r="D25" s="53">
        <v>44750.0</v>
      </c>
      <c r="E25" s="14"/>
      <c r="F25" s="2" t="s">
        <v>259</v>
      </c>
      <c r="G25" s="14"/>
      <c r="H25" s="8">
        <f t="shared" si="3"/>
        <v>5</v>
      </c>
      <c r="I25" s="2">
        <f t="shared" si="11"/>
        <v>5</v>
      </c>
      <c r="J25" s="2">
        <f t="shared" si="5"/>
        <v>0</v>
      </c>
      <c r="M25" s="2" t="s">
        <v>259</v>
      </c>
      <c r="Q25" s="72"/>
    </row>
    <row r="26">
      <c r="A26" s="2" t="s">
        <v>71</v>
      </c>
      <c r="B26" s="5" t="s">
        <v>72</v>
      </c>
      <c r="C26" s="53">
        <v>44745.0</v>
      </c>
      <c r="D26" s="53">
        <v>44750.0</v>
      </c>
      <c r="E26" s="14"/>
      <c r="F26" s="76" t="s">
        <v>259</v>
      </c>
      <c r="G26" s="14"/>
      <c r="H26" s="8">
        <f t="shared" si="3"/>
        <v>5</v>
      </c>
      <c r="I26" s="2">
        <f t="shared" si="11"/>
        <v>5</v>
      </c>
      <c r="J26" s="2">
        <f t="shared" si="5"/>
        <v>0</v>
      </c>
      <c r="M26" s="76" t="s">
        <v>263</v>
      </c>
      <c r="Q26" s="72"/>
    </row>
    <row r="27">
      <c r="A27" s="2" t="s">
        <v>9</v>
      </c>
      <c r="B27" s="5" t="s">
        <v>152</v>
      </c>
      <c r="C27" s="53">
        <v>44745.0</v>
      </c>
      <c r="D27" s="53">
        <v>44750.0</v>
      </c>
      <c r="E27" s="14"/>
      <c r="F27" s="76" t="s">
        <v>259</v>
      </c>
      <c r="G27" s="14"/>
      <c r="H27" s="8">
        <f t="shared" si="3"/>
        <v>5</v>
      </c>
      <c r="I27" s="2">
        <f t="shared" si="11"/>
        <v>5</v>
      </c>
      <c r="J27" s="2">
        <f t="shared" si="5"/>
        <v>0</v>
      </c>
      <c r="M27" s="76" t="s">
        <v>263</v>
      </c>
      <c r="Q27" s="72"/>
    </row>
    <row r="28">
      <c r="A28" s="2" t="s">
        <v>100</v>
      </c>
      <c r="B28" s="5" t="s">
        <v>101</v>
      </c>
      <c r="C28" s="53">
        <v>44745.0</v>
      </c>
      <c r="D28" s="53">
        <v>44750.0</v>
      </c>
      <c r="E28" s="14"/>
      <c r="F28" s="2" t="s">
        <v>259</v>
      </c>
      <c r="G28" s="14"/>
      <c r="H28" s="8">
        <f t="shared" si="3"/>
        <v>5</v>
      </c>
      <c r="I28" s="2">
        <f t="shared" si="11"/>
        <v>5</v>
      </c>
      <c r="J28" s="2">
        <f t="shared" si="5"/>
        <v>0</v>
      </c>
      <c r="M28" s="2" t="s">
        <v>259</v>
      </c>
      <c r="Q28" s="72"/>
    </row>
    <row r="29">
      <c r="A29" s="4" t="s">
        <v>95</v>
      </c>
      <c r="B29" s="4" t="s">
        <v>433</v>
      </c>
      <c r="C29" s="53">
        <v>44745.0</v>
      </c>
      <c r="D29" s="53">
        <v>44750.0</v>
      </c>
      <c r="E29" s="14"/>
      <c r="F29" s="2" t="s">
        <v>259</v>
      </c>
      <c r="G29" s="14"/>
      <c r="H29" s="8">
        <f t="shared" si="3"/>
        <v>5</v>
      </c>
      <c r="I29" s="2">
        <f t="shared" si="11"/>
        <v>5</v>
      </c>
      <c r="J29" s="2">
        <f t="shared" si="5"/>
        <v>0</v>
      </c>
      <c r="M29" s="2" t="s">
        <v>259</v>
      </c>
      <c r="Q29" s="72"/>
    </row>
    <row r="30">
      <c r="A30" s="4" t="s">
        <v>85</v>
      </c>
      <c r="B30" s="4" t="s">
        <v>86</v>
      </c>
      <c r="C30" s="53">
        <v>44745.0</v>
      </c>
      <c r="D30" s="53">
        <v>44750.0</v>
      </c>
      <c r="E30" s="14"/>
      <c r="F30" s="76" t="s">
        <v>259</v>
      </c>
      <c r="G30" s="14"/>
      <c r="H30" s="8">
        <f t="shared" si="3"/>
        <v>5</v>
      </c>
      <c r="I30" s="2">
        <f t="shared" si="11"/>
        <v>5</v>
      </c>
      <c r="J30" s="2">
        <f t="shared" si="5"/>
        <v>0</v>
      </c>
      <c r="M30" s="76" t="s">
        <v>263</v>
      </c>
      <c r="Q30" s="72"/>
    </row>
    <row r="31">
      <c r="A31" s="4" t="s">
        <v>434</v>
      </c>
      <c r="B31" s="4" t="s">
        <v>217</v>
      </c>
      <c r="C31" s="53">
        <v>44745.0</v>
      </c>
      <c r="D31" s="53">
        <v>44751.0</v>
      </c>
      <c r="E31" s="8"/>
      <c r="F31" s="76" t="s">
        <v>259</v>
      </c>
      <c r="G31" s="8"/>
      <c r="H31" s="8">
        <f t="shared" si="3"/>
        <v>6</v>
      </c>
      <c r="I31" s="2">
        <v>5.0</v>
      </c>
      <c r="J31" s="2">
        <f t="shared" si="5"/>
        <v>1</v>
      </c>
      <c r="K31" s="2" t="s">
        <v>344</v>
      </c>
      <c r="M31" s="76" t="s">
        <v>263</v>
      </c>
      <c r="Q31" s="72"/>
    </row>
    <row r="32">
      <c r="A32" s="4" t="s">
        <v>81</v>
      </c>
      <c r="B32" s="4" t="s">
        <v>77</v>
      </c>
      <c r="C32" s="53">
        <v>44745.0</v>
      </c>
      <c r="D32" s="53">
        <v>44750.0</v>
      </c>
      <c r="E32" s="14"/>
      <c r="F32" s="2" t="s">
        <v>259</v>
      </c>
      <c r="G32" s="14"/>
      <c r="H32" s="8">
        <f t="shared" si="3"/>
        <v>5</v>
      </c>
      <c r="I32" s="2">
        <f t="shared" ref="I32:I35" si="12">H32</f>
        <v>5</v>
      </c>
      <c r="J32" s="2">
        <f t="shared" si="5"/>
        <v>0</v>
      </c>
      <c r="M32" s="2" t="s">
        <v>259</v>
      </c>
      <c r="Q32" s="72"/>
    </row>
    <row r="33">
      <c r="A33" s="4" t="s">
        <v>346</v>
      </c>
      <c r="B33" s="4" t="s">
        <v>347</v>
      </c>
      <c r="C33" s="53">
        <v>44745.0</v>
      </c>
      <c r="D33" s="53">
        <v>44750.0</v>
      </c>
      <c r="E33" s="14"/>
      <c r="F33" s="2" t="s">
        <v>259</v>
      </c>
      <c r="G33" s="14"/>
      <c r="H33" s="8">
        <f t="shared" si="3"/>
        <v>5</v>
      </c>
      <c r="I33" s="2">
        <f t="shared" si="12"/>
        <v>5</v>
      </c>
      <c r="J33" s="2">
        <f t="shared" si="5"/>
        <v>0</v>
      </c>
      <c r="M33" s="2" t="s">
        <v>259</v>
      </c>
      <c r="Q33" s="72"/>
    </row>
    <row r="34">
      <c r="A34" s="4" t="s">
        <v>219</v>
      </c>
      <c r="B34" s="4" t="s">
        <v>220</v>
      </c>
      <c r="C34" s="53">
        <v>44745.0</v>
      </c>
      <c r="D34" s="53">
        <v>44750.0</v>
      </c>
      <c r="E34" s="14"/>
      <c r="F34" s="2" t="s">
        <v>259</v>
      </c>
      <c r="G34" s="14"/>
      <c r="H34" s="8">
        <f t="shared" si="3"/>
        <v>5</v>
      </c>
      <c r="I34" s="2">
        <f t="shared" si="12"/>
        <v>5</v>
      </c>
      <c r="J34" s="2">
        <f t="shared" si="5"/>
        <v>0</v>
      </c>
      <c r="M34" s="2" t="s">
        <v>259</v>
      </c>
      <c r="Q34" s="72"/>
    </row>
    <row r="35">
      <c r="A35" s="4" t="s">
        <v>354</v>
      </c>
      <c r="B35" s="4" t="s">
        <v>355</v>
      </c>
      <c r="C35" s="53">
        <v>44745.0</v>
      </c>
      <c r="D35" s="53">
        <v>44750.0</v>
      </c>
      <c r="E35" s="14"/>
      <c r="F35" s="2" t="s">
        <v>259</v>
      </c>
      <c r="G35" s="14"/>
      <c r="H35" s="8">
        <f t="shared" si="3"/>
        <v>5</v>
      </c>
      <c r="I35" s="2">
        <f t="shared" si="12"/>
        <v>5</v>
      </c>
      <c r="J35" s="2">
        <f t="shared" si="5"/>
        <v>0</v>
      </c>
      <c r="M35" s="2" t="s">
        <v>259</v>
      </c>
      <c r="Q35" s="72"/>
    </row>
    <row r="36">
      <c r="A36" s="75" t="s">
        <v>201</v>
      </c>
      <c r="B36" s="75" t="s">
        <v>202</v>
      </c>
      <c r="C36" s="53">
        <v>44746.0</v>
      </c>
      <c r="D36" s="53">
        <v>44750.0</v>
      </c>
      <c r="E36" s="14"/>
      <c r="F36" s="34" t="s">
        <v>259</v>
      </c>
      <c r="G36" s="8" t="s">
        <v>258</v>
      </c>
      <c r="H36" s="8">
        <f t="shared" si="3"/>
        <v>4</v>
      </c>
      <c r="I36" s="2">
        <v>0.0</v>
      </c>
      <c r="J36" s="2">
        <f t="shared" si="5"/>
        <v>4</v>
      </c>
      <c r="K36" s="2" t="s">
        <v>435</v>
      </c>
      <c r="M36" s="2" t="s">
        <v>259</v>
      </c>
      <c r="Q36" s="72"/>
    </row>
    <row r="37">
      <c r="A37" s="2" t="s">
        <v>126</v>
      </c>
      <c r="B37" s="5" t="s">
        <v>127</v>
      </c>
      <c r="C37" s="53"/>
      <c r="D37" s="53"/>
      <c r="E37" s="14"/>
      <c r="G37" s="14"/>
      <c r="H37" s="8">
        <f t="shared" si="3"/>
        <v>0</v>
      </c>
      <c r="I37" s="2">
        <f t="shared" ref="I37:I44" si="13">H37</f>
        <v>0</v>
      </c>
      <c r="J37" s="2">
        <f t="shared" si="5"/>
        <v>0</v>
      </c>
      <c r="M37" s="2" t="s">
        <v>268</v>
      </c>
      <c r="O37" s="66" t="s">
        <v>436</v>
      </c>
      <c r="P37" s="70">
        <f>COUNTIF($G$2:$G$51, "x")</f>
        <v>4</v>
      </c>
      <c r="Q37" s="72"/>
    </row>
    <row r="38">
      <c r="A38" s="2" t="s">
        <v>57</v>
      </c>
      <c r="B38" s="5" t="s">
        <v>196</v>
      </c>
      <c r="C38" s="53"/>
      <c r="D38" s="53"/>
      <c r="E38" s="14"/>
      <c r="G38" s="14"/>
      <c r="H38" s="8">
        <f t="shared" si="3"/>
        <v>0</v>
      </c>
      <c r="I38" s="2">
        <f t="shared" si="13"/>
        <v>0</v>
      </c>
      <c r="J38" s="2">
        <f t="shared" si="5"/>
        <v>0</v>
      </c>
      <c r="M38" s="2" t="s">
        <v>268</v>
      </c>
      <c r="Q38" s="72"/>
    </row>
    <row r="39">
      <c r="A39" s="2" t="s">
        <v>76</v>
      </c>
      <c r="B39" s="5" t="s">
        <v>77</v>
      </c>
      <c r="C39" s="53"/>
      <c r="D39" s="53"/>
      <c r="E39" s="14"/>
      <c r="G39" s="14"/>
      <c r="H39" s="8">
        <f t="shared" si="3"/>
        <v>0</v>
      </c>
      <c r="I39" s="2">
        <f t="shared" si="13"/>
        <v>0</v>
      </c>
      <c r="J39" s="2">
        <f t="shared" si="5"/>
        <v>0</v>
      </c>
      <c r="M39" s="2" t="s">
        <v>268</v>
      </c>
      <c r="Q39" s="72"/>
    </row>
    <row r="40">
      <c r="A40" s="2" t="s">
        <v>210</v>
      </c>
      <c r="B40" s="2" t="s">
        <v>211</v>
      </c>
      <c r="C40" s="53"/>
      <c r="D40" s="53"/>
      <c r="E40" s="14"/>
      <c r="G40" s="14"/>
      <c r="H40" s="8">
        <f t="shared" si="3"/>
        <v>0</v>
      </c>
      <c r="I40" s="2">
        <f t="shared" si="13"/>
        <v>0</v>
      </c>
      <c r="J40" s="2">
        <f t="shared" si="5"/>
        <v>0</v>
      </c>
      <c r="K40" s="2" t="s">
        <v>437</v>
      </c>
      <c r="M40" s="2" t="s">
        <v>268</v>
      </c>
      <c r="Q40" s="72"/>
    </row>
    <row r="41">
      <c r="A41" s="51" t="s">
        <v>438</v>
      </c>
      <c r="B41" s="51" t="s">
        <v>371</v>
      </c>
      <c r="C41" s="63"/>
      <c r="D41" s="63"/>
      <c r="E41" s="14"/>
      <c r="G41" s="14"/>
      <c r="H41" s="8">
        <f t="shared" si="3"/>
        <v>0</v>
      </c>
      <c r="I41" s="2">
        <f t="shared" si="13"/>
        <v>0</v>
      </c>
      <c r="J41" s="2">
        <f t="shared" si="5"/>
        <v>0</v>
      </c>
      <c r="M41" s="1"/>
      <c r="Q41" s="72"/>
    </row>
    <row r="42">
      <c r="A42" s="1" t="s">
        <v>375</v>
      </c>
      <c r="B42" s="2" t="s">
        <v>439</v>
      </c>
      <c r="C42" s="63"/>
      <c r="D42" s="63"/>
      <c r="E42" s="14"/>
      <c r="G42" s="14"/>
      <c r="H42" s="8">
        <f t="shared" si="3"/>
        <v>0</v>
      </c>
      <c r="I42" s="2">
        <f t="shared" si="13"/>
        <v>0</v>
      </c>
      <c r="J42" s="2">
        <f t="shared" si="5"/>
        <v>0</v>
      </c>
      <c r="M42" s="1"/>
      <c r="Q42" s="72"/>
    </row>
    <row r="43">
      <c r="A43" s="2" t="s">
        <v>379</v>
      </c>
      <c r="B43" s="2" t="s">
        <v>440</v>
      </c>
      <c r="C43" s="63"/>
      <c r="D43" s="63"/>
      <c r="E43" s="14"/>
      <c r="G43" s="14"/>
      <c r="H43" s="8">
        <f t="shared" si="3"/>
        <v>0</v>
      </c>
      <c r="I43" s="2">
        <f t="shared" si="13"/>
        <v>0</v>
      </c>
      <c r="J43" s="2">
        <f t="shared" si="5"/>
        <v>0</v>
      </c>
      <c r="M43" s="1"/>
      <c r="Q43" s="72"/>
    </row>
    <row r="44">
      <c r="A44" s="2" t="s">
        <v>188</v>
      </c>
      <c r="B44" s="2" t="s">
        <v>441</v>
      </c>
      <c r="C44" s="63"/>
      <c r="D44" s="63"/>
      <c r="E44" s="14"/>
      <c r="G44" s="14"/>
      <c r="H44" s="8">
        <f t="shared" si="3"/>
        <v>0</v>
      </c>
      <c r="I44" s="2">
        <f t="shared" si="13"/>
        <v>0</v>
      </c>
      <c r="J44" s="2">
        <f t="shared" si="5"/>
        <v>0</v>
      </c>
      <c r="M44" s="1"/>
      <c r="Q44" s="72"/>
    </row>
    <row r="45">
      <c r="C45" s="63"/>
      <c r="D45" s="63"/>
      <c r="E45" s="14"/>
      <c r="G45" s="14"/>
      <c r="H45" s="14"/>
      <c r="M45" s="1"/>
      <c r="Q45" s="72"/>
    </row>
    <row r="46">
      <c r="C46" s="63"/>
      <c r="D46" s="63"/>
      <c r="E46" s="14"/>
      <c r="G46" s="14"/>
      <c r="H46" s="14"/>
      <c r="M46" s="1"/>
      <c r="Q46" s="72"/>
    </row>
    <row r="47">
      <c r="C47" s="63"/>
      <c r="D47" s="63"/>
      <c r="E47" s="14"/>
      <c r="G47" s="14"/>
      <c r="H47" s="14"/>
      <c r="M47" s="1"/>
      <c r="Q47" s="72"/>
    </row>
    <row r="48">
      <c r="C48" s="63"/>
      <c r="D48" s="63"/>
      <c r="E48" s="14"/>
      <c r="G48" s="14"/>
      <c r="H48" s="14"/>
      <c r="M48" s="1"/>
      <c r="Q48" s="72"/>
    </row>
    <row r="49">
      <c r="C49" s="63"/>
      <c r="D49" s="63"/>
      <c r="E49" s="14"/>
      <c r="G49" s="14"/>
      <c r="H49" s="14"/>
      <c r="M49" s="1"/>
      <c r="Q49" s="72"/>
    </row>
    <row r="50">
      <c r="C50" s="63"/>
      <c r="D50" s="63"/>
      <c r="E50" s="14"/>
      <c r="G50" s="14"/>
      <c r="H50" s="14"/>
      <c r="M50" s="1"/>
      <c r="Q50" s="72"/>
    </row>
    <row r="51">
      <c r="C51" s="63"/>
      <c r="D51" s="63"/>
      <c r="E51" s="14"/>
      <c r="G51" s="14"/>
      <c r="H51" s="14"/>
      <c r="M51" s="1"/>
      <c r="Q51" s="72"/>
    </row>
    <row r="52">
      <c r="E52" s="14"/>
      <c r="G52" s="14"/>
      <c r="H52" s="14"/>
      <c r="Q52" s="72"/>
    </row>
    <row r="53">
      <c r="E53" s="14"/>
      <c r="G53" s="14"/>
      <c r="H53" s="14"/>
      <c r="Q53" s="72"/>
    </row>
    <row r="54">
      <c r="E54" s="14"/>
      <c r="G54" s="14"/>
      <c r="H54" s="14"/>
      <c r="Q54" s="72"/>
    </row>
    <row r="55">
      <c r="E55" s="14"/>
      <c r="G55" s="14"/>
      <c r="H55" s="14"/>
      <c r="Q55" s="72"/>
    </row>
    <row r="56">
      <c r="E56" s="14"/>
      <c r="G56" s="14"/>
      <c r="H56" s="14"/>
      <c r="Q56" s="72"/>
    </row>
    <row r="57">
      <c r="E57" s="14"/>
      <c r="G57" s="14"/>
      <c r="H57" s="14"/>
      <c r="Q57" s="72"/>
    </row>
    <row r="58">
      <c r="E58" s="14"/>
      <c r="G58" s="14"/>
      <c r="H58" s="14"/>
      <c r="Q58" s="72"/>
    </row>
    <row r="59">
      <c r="E59" s="14"/>
      <c r="G59" s="14"/>
      <c r="H59" s="14"/>
      <c r="Q59" s="72"/>
    </row>
    <row r="60">
      <c r="E60" s="14"/>
      <c r="G60" s="14"/>
      <c r="H60" s="14"/>
      <c r="Q60" s="72"/>
    </row>
    <row r="61">
      <c r="E61" s="14"/>
      <c r="G61" s="14"/>
      <c r="H61" s="14"/>
      <c r="Q61" s="72"/>
    </row>
    <row r="62">
      <c r="E62" s="14"/>
      <c r="G62" s="14"/>
      <c r="H62" s="14"/>
      <c r="Q62" s="72"/>
    </row>
    <row r="63">
      <c r="E63" s="14"/>
      <c r="G63" s="14"/>
      <c r="H63" s="14"/>
      <c r="Q63" s="72"/>
    </row>
    <row r="64">
      <c r="E64" s="14"/>
      <c r="G64" s="14"/>
      <c r="H64" s="14"/>
      <c r="Q64" s="72"/>
    </row>
    <row r="65">
      <c r="E65" s="14"/>
      <c r="G65" s="14"/>
      <c r="H65" s="14"/>
      <c r="Q65" s="72"/>
    </row>
    <row r="66">
      <c r="E66" s="14"/>
      <c r="G66" s="14"/>
      <c r="H66" s="14"/>
      <c r="Q66" s="72"/>
    </row>
    <row r="67">
      <c r="E67" s="14"/>
      <c r="G67" s="14"/>
      <c r="H67" s="14"/>
      <c r="Q67" s="72"/>
    </row>
    <row r="68">
      <c r="E68" s="14"/>
      <c r="G68" s="14"/>
      <c r="H68" s="14"/>
      <c r="Q68" s="72"/>
    </row>
    <row r="69">
      <c r="E69" s="14"/>
      <c r="G69" s="14"/>
      <c r="H69" s="14"/>
      <c r="Q69" s="72"/>
    </row>
    <row r="70">
      <c r="E70" s="14"/>
      <c r="G70" s="14"/>
      <c r="H70" s="14"/>
      <c r="Q70" s="72"/>
    </row>
    <row r="71">
      <c r="E71" s="14"/>
      <c r="G71" s="14"/>
      <c r="H71" s="14"/>
      <c r="Q71" s="72"/>
    </row>
    <row r="72">
      <c r="E72" s="14"/>
      <c r="G72" s="14"/>
      <c r="H72" s="14"/>
      <c r="Q72" s="72"/>
    </row>
    <row r="73">
      <c r="E73" s="14"/>
      <c r="G73" s="14"/>
      <c r="H73" s="14"/>
      <c r="Q73" s="72"/>
    </row>
    <row r="74">
      <c r="E74" s="14"/>
      <c r="G74" s="14"/>
      <c r="H74" s="14"/>
      <c r="Q74" s="72"/>
    </row>
    <row r="75">
      <c r="E75" s="14"/>
      <c r="G75" s="14"/>
      <c r="H75" s="14"/>
      <c r="Q75" s="72"/>
    </row>
    <row r="76">
      <c r="E76" s="14"/>
      <c r="G76" s="14"/>
      <c r="H76" s="14"/>
      <c r="Q76" s="72"/>
    </row>
    <row r="77">
      <c r="E77" s="14"/>
      <c r="G77" s="14"/>
      <c r="H77" s="14"/>
      <c r="Q77" s="72"/>
    </row>
    <row r="78">
      <c r="E78" s="14"/>
      <c r="G78" s="14"/>
      <c r="H78" s="14"/>
      <c r="Q78" s="72"/>
    </row>
    <row r="79">
      <c r="E79" s="14"/>
      <c r="G79" s="14"/>
      <c r="H79" s="14"/>
      <c r="Q79" s="72"/>
    </row>
    <row r="80">
      <c r="E80" s="14"/>
      <c r="G80" s="14"/>
      <c r="H80" s="14"/>
      <c r="Q80" s="72"/>
    </row>
    <row r="81">
      <c r="E81" s="14"/>
      <c r="G81" s="14"/>
      <c r="H81" s="14"/>
      <c r="Q81" s="72"/>
    </row>
    <row r="82">
      <c r="E82" s="14"/>
      <c r="G82" s="14"/>
      <c r="H82" s="14"/>
      <c r="Q82" s="72"/>
    </row>
    <row r="83">
      <c r="E83" s="14"/>
      <c r="G83" s="14"/>
      <c r="H83" s="14"/>
      <c r="Q83" s="72"/>
    </row>
    <row r="84">
      <c r="E84" s="14"/>
      <c r="G84" s="14"/>
      <c r="H84" s="14"/>
      <c r="Q84" s="72"/>
    </row>
    <row r="85">
      <c r="E85" s="14"/>
      <c r="G85" s="14"/>
      <c r="H85" s="14"/>
      <c r="Q85" s="72"/>
    </row>
    <row r="86">
      <c r="E86" s="14"/>
      <c r="G86" s="14"/>
      <c r="H86" s="14"/>
      <c r="Q86" s="72"/>
    </row>
    <row r="87">
      <c r="E87" s="14"/>
      <c r="G87" s="14"/>
      <c r="H87" s="14"/>
      <c r="Q87" s="72"/>
    </row>
    <row r="88">
      <c r="E88" s="14"/>
      <c r="G88" s="14"/>
      <c r="H88" s="14"/>
      <c r="Q88" s="72"/>
    </row>
    <row r="89">
      <c r="E89" s="14"/>
      <c r="G89" s="14"/>
      <c r="H89" s="14"/>
      <c r="Q89" s="72"/>
    </row>
    <row r="90">
      <c r="E90" s="14"/>
      <c r="G90" s="14"/>
      <c r="H90" s="14"/>
      <c r="Q90" s="72"/>
    </row>
    <row r="91">
      <c r="E91" s="14"/>
      <c r="G91" s="14"/>
      <c r="H91" s="14"/>
      <c r="Q91" s="72"/>
    </row>
    <row r="92">
      <c r="E92" s="14"/>
      <c r="G92" s="14"/>
      <c r="H92" s="14"/>
      <c r="Q92" s="72"/>
    </row>
    <row r="93">
      <c r="E93" s="14"/>
      <c r="G93" s="14"/>
      <c r="H93" s="14"/>
      <c r="Q93" s="72"/>
    </row>
    <row r="94">
      <c r="E94" s="14"/>
      <c r="G94" s="14"/>
      <c r="H94" s="14"/>
      <c r="Q94" s="72"/>
    </row>
    <row r="95">
      <c r="E95" s="14"/>
      <c r="G95" s="14"/>
      <c r="H95" s="14"/>
      <c r="Q95" s="72"/>
    </row>
    <row r="96">
      <c r="E96" s="14"/>
      <c r="G96" s="14"/>
      <c r="H96" s="14"/>
      <c r="Q96" s="72"/>
    </row>
    <row r="97">
      <c r="E97" s="14"/>
      <c r="G97" s="14"/>
      <c r="H97" s="14"/>
      <c r="Q97" s="72"/>
    </row>
    <row r="98">
      <c r="E98" s="14"/>
      <c r="G98" s="14"/>
      <c r="H98" s="14"/>
      <c r="Q98" s="72"/>
    </row>
    <row r="99">
      <c r="E99" s="14"/>
      <c r="G99" s="14"/>
      <c r="H99" s="14"/>
      <c r="Q99" s="72"/>
    </row>
    <row r="100">
      <c r="E100" s="14"/>
      <c r="G100" s="14"/>
      <c r="H100" s="14"/>
      <c r="Q100" s="72"/>
    </row>
    <row r="101">
      <c r="E101" s="14"/>
      <c r="G101" s="14"/>
      <c r="H101" s="14"/>
      <c r="Q101" s="72"/>
    </row>
    <row r="102">
      <c r="E102" s="14"/>
      <c r="G102" s="14"/>
      <c r="H102" s="14"/>
      <c r="Q102" s="72"/>
    </row>
    <row r="103">
      <c r="E103" s="14"/>
      <c r="G103" s="14"/>
      <c r="H103" s="14"/>
      <c r="Q103" s="72"/>
    </row>
    <row r="104">
      <c r="E104" s="14"/>
      <c r="G104" s="14"/>
      <c r="H104" s="14"/>
      <c r="Q104" s="72"/>
    </row>
    <row r="105">
      <c r="E105" s="14"/>
      <c r="G105" s="14"/>
      <c r="H105" s="14"/>
      <c r="Q105" s="72"/>
    </row>
    <row r="106">
      <c r="E106" s="14"/>
      <c r="G106" s="14"/>
      <c r="H106" s="14"/>
      <c r="Q106" s="72"/>
    </row>
    <row r="107">
      <c r="E107" s="14"/>
      <c r="G107" s="14"/>
      <c r="H107" s="14"/>
      <c r="Q107" s="72"/>
    </row>
    <row r="108">
      <c r="E108" s="14"/>
      <c r="G108" s="14"/>
      <c r="H108" s="14"/>
      <c r="Q108" s="72"/>
    </row>
    <row r="109">
      <c r="E109" s="14"/>
      <c r="G109" s="14"/>
      <c r="H109" s="14"/>
      <c r="Q109" s="72"/>
    </row>
    <row r="110">
      <c r="E110" s="14"/>
      <c r="G110" s="14"/>
      <c r="H110" s="14"/>
      <c r="Q110" s="72"/>
    </row>
    <row r="111">
      <c r="E111" s="14"/>
      <c r="G111" s="14"/>
      <c r="H111" s="14"/>
      <c r="Q111" s="72"/>
    </row>
    <row r="112">
      <c r="E112" s="14"/>
      <c r="G112" s="14"/>
      <c r="H112" s="14"/>
      <c r="Q112" s="72"/>
    </row>
    <row r="113">
      <c r="E113" s="14"/>
      <c r="G113" s="14"/>
      <c r="H113" s="14"/>
      <c r="Q113" s="72"/>
    </row>
    <row r="114">
      <c r="E114" s="14"/>
      <c r="G114" s="14"/>
      <c r="H114" s="14"/>
      <c r="Q114" s="72"/>
    </row>
    <row r="115">
      <c r="E115" s="14"/>
      <c r="G115" s="14"/>
      <c r="H115" s="14"/>
      <c r="Q115" s="72"/>
    </row>
    <row r="116">
      <c r="E116" s="14"/>
      <c r="G116" s="14"/>
      <c r="H116" s="14"/>
      <c r="Q116" s="72"/>
    </row>
    <row r="117">
      <c r="E117" s="14"/>
      <c r="G117" s="14"/>
      <c r="H117" s="14"/>
      <c r="Q117" s="72"/>
    </row>
    <row r="118">
      <c r="E118" s="14"/>
      <c r="G118" s="14"/>
      <c r="H118" s="14"/>
      <c r="Q118" s="72"/>
    </row>
    <row r="119">
      <c r="E119" s="14"/>
      <c r="G119" s="14"/>
      <c r="H119" s="14"/>
      <c r="Q119" s="72"/>
    </row>
    <row r="120">
      <c r="E120" s="14"/>
      <c r="G120" s="14"/>
      <c r="H120" s="14"/>
      <c r="Q120" s="72"/>
    </row>
    <row r="121">
      <c r="E121" s="14"/>
      <c r="G121" s="14"/>
      <c r="H121" s="14"/>
      <c r="Q121" s="72"/>
    </row>
    <row r="122">
      <c r="E122" s="14"/>
      <c r="G122" s="14"/>
      <c r="H122" s="14"/>
      <c r="Q122" s="72"/>
    </row>
    <row r="123">
      <c r="E123" s="14"/>
      <c r="G123" s="14"/>
      <c r="H123" s="14"/>
      <c r="Q123" s="72"/>
    </row>
    <row r="124">
      <c r="E124" s="14"/>
      <c r="G124" s="14"/>
      <c r="H124" s="14"/>
      <c r="Q124" s="72"/>
    </row>
    <row r="125">
      <c r="E125" s="14"/>
      <c r="G125" s="14"/>
      <c r="H125" s="14"/>
      <c r="Q125" s="72"/>
    </row>
    <row r="126">
      <c r="E126" s="14"/>
      <c r="G126" s="14"/>
      <c r="H126" s="14"/>
      <c r="Q126" s="72"/>
    </row>
    <row r="127">
      <c r="E127" s="14"/>
      <c r="G127" s="14"/>
      <c r="H127" s="14"/>
      <c r="Q127" s="72"/>
    </row>
    <row r="128">
      <c r="E128" s="14"/>
      <c r="G128" s="14"/>
      <c r="H128" s="14"/>
      <c r="Q128" s="72"/>
    </row>
    <row r="129">
      <c r="E129" s="14"/>
      <c r="G129" s="14"/>
      <c r="H129" s="14"/>
      <c r="Q129" s="72"/>
    </row>
    <row r="130">
      <c r="E130" s="14"/>
      <c r="G130" s="14"/>
      <c r="H130" s="14"/>
      <c r="Q130" s="72"/>
    </row>
    <row r="131">
      <c r="E131" s="14"/>
      <c r="G131" s="14"/>
      <c r="H131" s="14"/>
      <c r="Q131" s="72"/>
    </row>
    <row r="132">
      <c r="E132" s="14"/>
      <c r="G132" s="14"/>
      <c r="H132" s="14"/>
      <c r="Q132" s="72"/>
    </row>
    <row r="133">
      <c r="E133" s="14"/>
      <c r="G133" s="14"/>
      <c r="H133" s="14"/>
      <c r="Q133" s="72"/>
    </row>
    <row r="134">
      <c r="E134" s="14"/>
      <c r="G134" s="14"/>
      <c r="H134" s="14"/>
      <c r="Q134" s="72"/>
    </row>
    <row r="135">
      <c r="E135" s="14"/>
      <c r="G135" s="14"/>
      <c r="H135" s="14"/>
      <c r="Q135" s="72"/>
    </row>
    <row r="136">
      <c r="E136" s="14"/>
      <c r="G136" s="14"/>
      <c r="H136" s="14"/>
      <c r="Q136" s="72"/>
    </row>
    <row r="137">
      <c r="E137" s="14"/>
      <c r="G137" s="14"/>
      <c r="H137" s="14"/>
      <c r="Q137" s="72"/>
    </row>
    <row r="138">
      <c r="E138" s="14"/>
      <c r="G138" s="14"/>
      <c r="H138" s="14"/>
      <c r="Q138" s="72"/>
    </row>
    <row r="139">
      <c r="E139" s="14"/>
      <c r="G139" s="14"/>
      <c r="H139" s="14"/>
      <c r="Q139" s="72"/>
    </row>
    <row r="140">
      <c r="E140" s="14"/>
      <c r="G140" s="14"/>
      <c r="H140" s="14"/>
      <c r="Q140" s="72"/>
    </row>
    <row r="141">
      <c r="E141" s="14"/>
      <c r="G141" s="14"/>
      <c r="H141" s="14"/>
      <c r="Q141" s="72"/>
    </row>
    <row r="142">
      <c r="E142" s="14"/>
      <c r="G142" s="14"/>
      <c r="H142" s="14"/>
      <c r="Q142" s="72"/>
    </row>
    <row r="143">
      <c r="E143" s="14"/>
      <c r="G143" s="14"/>
      <c r="H143" s="14"/>
      <c r="Q143" s="72"/>
    </row>
    <row r="144">
      <c r="E144" s="14"/>
      <c r="G144" s="14"/>
      <c r="H144" s="14"/>
      <c r="Q144" s="72"/>
    </row>
    <row r="145">
      <c r="E145" s="14"/>
      <c r="G145" s="14"/>
      <c r="H145" s="14"/>
      <c r="Q145" s="72"/>
    </row>
    <row r="146">
      <c r="E146" s="14"/>
      <c r="G146" s="14"/>
      <c r="H146" s="14"/>
      <c r="Q146" s="72"/>
    </row>
    <row r="147">
      <c r="E147" s="14"/>
      <c r="G147" s="14"/>
      <c r="H147" s="14"/>
      <c r="Q147" s="72"/>
    </row>
    <row r="148">
      <c r="E148" s="14"/>
      <c r="G148" s="14"/>
      <c r="H148" s="14"/>
      <c r="Q148" s="72"/>
    </row>
    <row r="149">
      <c r="E149" s="14"/>
      <c r="G149" s="14"/>
      <c r="H149" s="14"/>
      <c r="Q149" s="72"/>
    </row>
    <row r="150">
      <c r="E150" s="14"/>
      <c r="G150" s="14"/>
      <c r="H150" s="14"/>
      <c r="Q150" s="72"/>
    </row>
    <row r="151">
      <c r="E151" s="14"/>
      <c r="G151" s="14"/>
      <c r="H151" s="14"/>
      <c r="Q151" s="72"/>
    </row>
    <row r="152">
      <c r="E152" s="14"/>
      <c r="G152" s="14"/>
      <c r="H152" s="14"/>
      <c r="Q152" s="72"/>
    </row>
    <row r="153">
      <c r="E153" s="14"/>
      <c r="G153" s="14"/>
      <c r="H153" s="14"/>
      <c r="Q153" s="72"/>
    </row>
    <row r="154">
      <c r="E154" s="14"/>
      <c r="G154" s="14"/>
      <c r="H154" s="14"/>
      <c r="Q154" s="72"/>
    </row>
    <row r="155">
      <c r="E155" s="14"/>
      <c r="G155" s="14"/>
      <c r="H155" s="14"/>
      <c r="Q155" s="72"/>
    </row>
    <row r="156">
      <c r="E156" s="14"/>
      <c r="G156" s="14"/>
      <c r="H156" s="14"/>
      <c r="Q156" s="72"/>
    </row>
    <row r="157">
      <c r="E157" s="14"/>
      <c r="G157" s="14"/>
      <c r="H157" s="14"/>
      <c r="Q157" s="72"/>
    </row>
    <row r="158">
      <c r="E158" s="14"/>
      <c r="G158" s="14"/>
      <c r="H158" s="14"/>
      <c r="Q158" s="72"/>
    </row>
    <row r="159">
      <c r="E159" s="14"/>
      <c r="G159" s="14"/>
      <c r="H159" s="14"/>
      <c r="Q159" s="72"/>
    </row>
    <row r="160">
      <c r="E160" s="14"/>
      <c r="G160" s="14"/>
      <c r="H160" s="14"/>
      <c r="Q160" s="72"/>
    </row>
    <row r="161">
      <c r="E161" s="14"/>
      <c r="G161" s="14"/>
      <c r="H161" s="14"/>
      <c r="Q161" s="72"/>
    </row>
    <row r="162">
      <c r="E162" s="14"/>
      <c r="G162" s="14"/>
      <c r="H162" s="14"/>
      <c r="Q162" s="72"/>
    </row>
    <row r="163">
      <c r="E163" s="14"/>
      <c r="G163" s="14"/>
      <c r="H163" s="14"/>
      <c r="Q163" s="72"/>
    </row>
    <row r="164">
      <c r="E164" s="14"/>
      <c r="G164" s="14"/>
      <c r="H164" s="14"/>
      <c r="Q164" s="72"/>
    </row>
    <row r="165">
      <c r="E165" s="14"/>
      <c r="G165" s="14"/>
      <c r="H165" s="14"/>
      <c r="Q165" s="72"/>
    </row>
    <row r="166">
      <c r="E166" s="14"/>
      <c r="G166" s="14"/>
      <c r="H166" s="14"/>
      <c r="Q166" s="72"/>
    </row>
    <row r="167">
      <c r="E167" s="14"/>
      <c r="G167" s="14"/>
      <c r="H167" s="14"/>
      <c r="Q167" s="72"/>
    </row>
    <row r="168">
      <c r="E168" s="14"/>
      <c r="G168" s="14"/>
      <c r="H168" s="14"/>
      <c r="Q168" s="72"/>
    </row>
    <row r="169">
      <c r="E169" s="14"/>
      <c r="G169" s="14"/>
      <c r="H169" s="14"/>
      <c r="Q169" s="72"/>
    </row>
    <row r="170">
      <c r="E170" s="14"/>
      <c r="G170" s="14"/>
      <c r="H170" s="14"/>
      <c r="Q170" s="72"/>
    </row>
    <row r="171">
      <c r="E171" s="14"/>
      <c r="G171" s="14"/>
      <c r="H171" s="14"/>
      <c r="Q171" s="72"/>
    </row>
    <row r="172">
      <c r="E172" s="14"/>
      <c r="G172" s="14"/>
      <c r="H172" s="14"/>
      <c r="Q172" s="72"/>
    </row>
    <row r="173">
      <c r="E173" s="14"/>
      <c r="G173" s="14"/>
      <c r="H173" s="14"/>
      <c r="Q173" s="72"/>
    </row>
    <row r="174">
      <c r="E174" s="14"/>
      <c r="G174" s="14"/>
      <c r="H174" s="14"/>
      <c r="Q174" s="72"/>
    </row>
    <row r="175">
      <c r="E175" s="14"/>
      <c r="G175" s="14"/>
      <c r="H175" s="14"/>
      <c r="Q175" s="72"/>
    </row>
    <row r="176">
      <c r="E176" s="14"/>
      <c r="G176" s="14"/>
      <c r="H176" s="14"/>
      <c r="Q176" s="72"/>
    </row>
    <row r="177">
      <c r="E177" s="14"/>
      <c r="G177" s="14"/>
      <c r="H177" s="14"/>
      <c r="Q177" s="72"/>
    </row>
    <row r="178">
      <c r="E178" s="14"/>
      <c r="G178" s="14"/>
      <c r="H178" s="14"/>
      <c r="Q178" s="72"/>
    </row>
    <row r="179">
      <c r="E179" s="14"/>
      <c r="G179" s="14"/>
      <c r="H179" s="14"/>
      <c r="Q179" s="72"/>
    </row>
    <row r="180">
      <c r="E180" s="14"/>
      <c r="G180" s="14"/>
      <c r="H180" s="14"/>
      <c r="Q180" s="72"/>
    </row>
    <row r="181">
      <c r="E181" s="14"/>
      <c r="G181" s="14"/>
      <c r="H181" s="14"/>
      <c r="Q181" s="72"/>
    </row>
    <row r="182">
      <c r="E182" s="14"/>
      <c r="G182" s="14"/>
      <c r="H182" s="14"/>
      <c r="Q182" s="72"/>
    </row>
    <row r="183">
      <c r="E183" s="14"/>
      <c r="G183" s="14"/>
      <c r="H183" s="14"/>
      <c r="Q183" s="72"/>
    </row>
    <row r="184">
      <c r="E184" s="14"/>
      <c r="G184" s="14"/>
      <c r="H184" s="14"/>
      <c r="Q184" s="72"/>
    </row>
    <row r="185">
      <c r="E185" s="14"/>
      <c r="G185" s="14"/>
      <c r="H185" s="14"/>
      <c r="Q185" s="72"/>
    </row>
    <row r="186">
      <c r="E186" s="14"/>
      <c r="G186" s="14"/>
      <c r="H186" s="14"/>
      <c r="Q186" s="72"/>
    </row>
    <row r="187">
      <c r="E187" s="14"/>
      <c r="G187" s="14"/>
      <c r="H187" s="14"/>
      <c r="Q187" s="72"/>
    </row>
    <row r="188">
      <c r="E188" s="14"/>
      <c r="G188" s="14"/>
      <c r="H188" s="14"/>
      <c r="Q188" s="72"/>
    </row>
    <row r="189">
      <c r="E189" s="14"/>
      <c r="G189" s="14"/>
      <c r="H189" s="14"/>
      <c r="Q189" s="72"/>
    </row>
    <row r="190">
      <c r="E190" s="14"/>
      <c r="G190" s="14"/>
      <c r="H190" s="14"/>
      <c r="Q190" s="72"/>
    </row>
    <row r="191">
      <c r="E191" s="14"/>
      <c r="G191" s="14"/>
      <c r="H191" s="14"/>
      <c r="Q191" s="72"/>
    </row>
    <row r="192">
      <c r="E192" s="14"/>
      <c r="G192" s="14"/>
      <c r="H192" s="14"/>
      <c r="Q192" s="72"/>
    </row>
    <row r="193">
      <c r="E193" s="14"/>
      <c r="G193" s="14"/>
      <c r="H193" s="14"/>
      <c r="Q193" s="72"/>
    </row>
    <row r="194">
      <c r="E194" s="14"/>
      <c r="G194" s="14"/>
      <c r="H194" s="14"/>
      <c r="Q194" s="72"/>
    </row>
    <row r="195">
      <c r="E195" s="14"/>
      <c r="G195" s="14"/>
      <c r="H195" s="14"/>
      <c r="Q195" s="72"/>
    </row>
    <row r="196">
      <c r="E196" s="14"/>
      <c r="G196" s="14"/>
      <c r="H196" s="14"/>
      <c r="Q196" s="72"/>
    </row>
    <row r="197">
      <c r="E197" s="14"/>
      <c r="G197" s="14"/>
      <c r="H197" s="14"/>
      <c r="Q197" s="72"/>
    </row>
    <row r="198">
      <c r="E198" s="14"/>
      <c r="G198" s="14"/>
      <c r="H198" s="14"/>
      <c r="Q198" s="72"/>
    </row>
    <row r="199">
      <c r="E199" s="14"/>
      <c r="G199" s="14"/>
      <c r="H199" s="14"/>
      <c r="Q199" s="72"/>
    </row>
    <row r="200">
      <c r="E200" s="14"/>
      <c r="G200" s="14"/>
      <c r="H200" s="14"/>
      <c r="Q200" s="72"/>
    </row>
    <row r="201">
      <c r="E201" s="14"/>
      <c r="G201" s="14"/>
      <c r="H201" s="14"/>
      <c r="Q201" s="72"/>
    </row>
    <row r="202">
      <c r="E202" s="14"/>
      <c r="G202" s="14"/>
      <c r="H202" s="14"/>
      <c r="Q202" s="72"/>
    </row>
    <row r="203">
      <c r="E203" s="14"/>
      <c r="G203" s="14"/>
      <c r="H203" s="14"/>
      <c r="Q203" s="72"/>
    </row>
    <row r="204">
      <c r="E204" s="14"/>
      <c r="G204" s="14"/>
      <c r="H204" s="14"/>
      <c r="Q204" s="72"/>
    </row>
    <row r="205">
      <c r="E205" s="14"/>
      <c r="G205" s="14"/>
      <c r="H205" s="14"/>
      <c r="Q205" s="72"/>
    </row>
    <row r="206">
      <c r="E206" s="14"/>
      <c r="G206" s="14"/>
      <c r="H206" s="14"/>
      <c r="Q206" s="72"/>
    </row>
    <row r="207">
      <c r="E207" s="14"/>
      <c r="G207" s="14"/>
      <c r="H207" s="14"/>
      <c r="Q207" s="72"/>
    </row>
    <row r="208">
      <c r="E208" s="14"/>
      <c r="G208" s="14"/>
      <c r="H208" s="14"/>
      <c r="Q208" s="72"/>
    </row>
    <row r="209">
      <c r="E209" s="14"/>
      <c r="G209" s="14"/>
      <c r="H209" s="14"/>
      <c r="Q209" s="72"/>
    </row>
    <row r="210">
      <c r="E210" s="14"/>
      <c r="G210" s="14"/>
      <c r="H210" s="14"/>
      <c r="Q210" s="72"/>
    </row>
    <row r="211">
      <c r="E211" s="14"/>
      <c r="G211" s="14"/>
      <c r="H211" s="14"/>
      <c r="Q211" s="72"/>
    </row>
    <row r="212">
      <c r="E212" s="14"/>
      <c r="G212" s="14"/>
      <c r="H212" s="14"/>
      <c r="Q212" s="72"/>
    </row>
    <row r="213">
      <c r="E213" s="14"/>
      <c r="G213" s="14"/>
      <c r="H213" s="14"/>
      <c r="Q213" s="72"/>
    </row>
    <row r="214">
      <c r="E214" s="14"/>
      <c r="G214" s="14"/>
      <c r="H214" s="14"/>
      <c r="Q214" s="72"/>
    </row>
    <row r="215">
      <c r="E215" s="14"/>
      <c r="G215" s="14"/>
      <c r="H215" s="14"/>
      <c r="Q215" s="72"/>
    </row>
    <row r="216">
      <c r="E216" s="14"/>
      <c r="G216" s="14"/>
      <c r="H216" s="14"/>
      <c r="Q216" s="72"/>
    </row>
    <row r="217">
      <c r="E217" s="14"/>
      <c r="G217" s="14"/>
      <c r="H217" s="14"/>
      <c r="Q217" s="72"/>
    </row>
    <row r="218">
      <c r="E218" s="14"/>
      <c r="G218" s="14"/>
      <c r="H218" s="14"/>
      <c r="Q218" s="72"/>
    </row>
    <row r="219">
      <c r="E219" s="14"/>
      <c r="G219" s="14"/>
      <c r="H219" s="14"/>
      <c r="Q219" s="72"/>
    </row>
    <row r="220">
      <c r="E220" s="14"/>
      <c r="G220" s="14"/>
      <c r="H220" s="14"/>
      <c r="Q220" s="72"/>
    </row>
    <row r="221">
      <c r="E221" s="14"/>
      <c r="G221" s="14"/>
      <c r="H221" s="14"/>
      <c r="Q221" s="72"/>
    </row>
    <row r="222">
      <c r="E222" s="14"/>
      <c r="G222" s="14"/>
      <c r="H222" s="14"/>
      <c r="Q222" s="72"/>
    </row>
    <row r="223">
      <c r="E223" s="14"/>
      <c r="G223" s="14"/>
      <c r="H223" s="14"/>
      <c r="Q223" s="72"/>
    </row>
    <row r="224">
      <c r="E224" s="14"/>
      <c r="G224" s="14"/>
      <c r="H224" s="14"/>
      <c r="Q224" s="72"/>
    </row>
    <row r="225">
      <c r="E225" s="14"/>
      <c r="G225" s="14"/>
      <c r="H225" s="14"/>
      <c r="Q225" s="72"/>
    </row>
    <row r="226">
      <c r="E226" s="14"/>
      <c r="G226" s="14"/>
      <c r="H226" s="14"/>
      <c r="Q226" s="72"/>
    </row>
    <row r="227">
      <c r="E227" s="14"/>
      <c r="G227" s="14"/>
      <c r="H227" s="14"/>
      <c r="Q227" s="72"/>
    </row>
    <row r="228">
      <c r="E228" s="14"/>
      <c r="G228" s="14"/>
      <c r="H228" s="14"/>
      <c r="Q228" s="72"/>
    </row>
    <row r="229">
      <c r="E229" s="14"/>
      <c r="G229" s="14"/>
      <c r="H229" s="14"/>
      <c r="Q229" s="72"/>
    </row>
    <row r="230">
      <c r="E230" s="14"/>
      <c r="G230" s="14"/>
      <c r="H230" s="14"/>
      <c r="Q230" s="72"/>
    </row>
    <row r="231">
      <c r="E231" s="14"/>
      <c r="G231" s="14"/>
      <c r="H231" s="14"/>
      <c r="Q231" s="72"/>
    </row>
    <row r="232">
      <c r="E232" s="14"/>
      <c r="G232" s="14"/>
      <c r="H232" s="14"/>
      <c r="Q232" s="72"/>
    </row>
    <row r="233">
      <c r="E233" s="14"/>
      <c r="G233" s="14"/>
      <c r="H233" s="14"/>
      <c r="Q233" s="72"/>
    </row>
    <row r="234">
      <c r="E234" s="14"/>
      <c r="G234" s="14"/>
      <c r="H234" s="14"/>
      <c r="Q234" s="72"/>
    </row>
    <row r="235">
      <c r="E235" s="14"/>
      <c r="G235" s="14"/>
      <c r="H235" s="14"/>
      <c r="Q235" s="72"/>
    </row>
    <row r="236">
      <c r="E236" s="14"/>
      <c r="G236" s="14"/>
      <c r="H236" s="14"/>
      <c r="Q236" s="72"/>
    </row>
    <row r="237">
      <c r="E237" s="14"/>
      <c r="G237" s="14"/>
      <c r="H237" s="14"/>
      <c r="Q237" s="72"/>
    </row>
    <row r="238">
      <c r="E238" s="14"/>
      <c r="G238" s="14"/>
      <c r="H238" s="14"/>
      <c r="Q238" s="72"/>
    </row>
    <row r="239">
      <c r="E239" s="14"/>
      <c r="G239" s="14"/>
      <c r="H239" s="14"/>
      <c r="Q239" s="72"/>
    </row>
    <row r="240">
      <c r="E240" s="14"/>
      <c r="G240" s="14"/>
      <c r="H240" s="14"/>
      <c r="Q240" s="72"/>
    </row>
    <row r="241">
      <c r="E241" s="14"/>
      <c r="G241" s="14"/>
      <c r="H241" s="14"/>
      <c r="Q241" s="72"/>
    </row>
    <row r="242">
      <c r="E242" s="14"/>
      <c r="G242" s="14"/>
      <c r="H242" s="14"/>
      <c r="Q242" s="72"/>
    </row>
    <row r="243">
      <c r="E243" s="14"/>
      <c r="G243" s="14"/>
      <c r="H243" s="14"/>
      <c r="Q243" s="72"/>
    </row>
    <row r="244">
      <c r="E244" s="14"/>
      <c r="G244" s="14"/>
      <c r="H244" s="14"/>
      <c r="Q244" s="72"/>
    </row>
    <row r="245">
      <c r="E245" s="14"/>
      <c r="G245" s="14"/>
      <c r="H245" s="14"/>
      <c r="Q245" s="72"/>
    </row>
    <row r="246">
      <c r="E246" s="14"/>
      <c r="G246" s="14"/>
      <c r="H246" s="14"/>
      <c r="Q246" s="72"/>
    </row>
    <row r="247">
      <c r="E247" s="14"/>
      <c r="G247" s="14"/>
      <c r="H247" s="14"/>
      <c r="Q247" s="72"/>
    </row>
    <row r="248">
      <c r="E248" s="14"/>
      <c r="G248" s="14"/>
      <c r="H248" s="14"/>
      <c r="Q248" s="72"/>
    </row>
    <row r="249">
      <c r="E249" s="14"/>
      <c r="G249" s="14"/>
      <c r="H249" s="14"/>
      <c r="Q249" s="72"/>
    </row>
    <row r="250">
      <c r="E250" s="14"/>
      <c r="G250" s="14"/>
      <c r="H250" s="14"/>
      <c r="Q250" s="72"/>
    </row>
    <row r="251">
      <c r="E251" s="14"/>
      <c r="G251" s="14"/>
      <c r="H251" s="14"/>
      <c r="Q251" s="72"/>
    </row>
    <row r="252">
      <c r="E252" s="14"/>
      <c r="G252" s="14"/>
      <c r="H252" s="14"/>
      <c r="Q252" s="72"/>
    </row>
    <row r="253">
      <c r="E253" s="14"/>
      <c r="G253" s="14"/>
      <c r="H253" s="14"/>
      <c r="Q253" s="72"/>
    </row>
    <row r="254">
      <c r="E254" s="14"/>
      <c r="G254" s="14"/>
      <c r="H254" s="14"/>
      <c r="Q254" s="72"/>
    </row>
    <row r="255">
      <c r="E255" s="14"/>
      <c r="G255" s="14"/>
      <c r="H255" s="14"/>
      <c r="Q255" s="72"/>
    </row>
    <row r="256">
      <c r="E256" s="14"/>
      <c r="G256" s="14"/>
      <c r="H256" s="14"/>
      <c r="Q256" s="72"/>
    </row>
    <row r="257">
      <c r="E257" s="14"/>
      <c r="G257" s="14"/>
      <c r="H257" s="14"/>
      <c r="Q257" s="72"/>
    </row>
    <row r="258">
      <c r="E258" s="14"/>
      <c r="G258" s="14"/>
      <c r="H258" s="14"/>
      <c r="Q258" s="72"/>
    </row>
    <row r="259">
      <c r="E259" s="14"/>
      <c r="G259" s="14"/>
      <c r="H259" s="14"/>
      <c r="Q259" s="72"/>
    </row>
    <row r="260">
      <c r="E260" s="14"/>
      <c r="G260" s="14"/>
      <c r="H260" s="14"/>
      <c r="Q260" s="72"/>
    </row>
    <row r="261">
      <c r="E261" s="14"/>
      <c r="G261" s="14"/>
      <c r="H261" s="14"/>
      <c r="Q261" s="72"/>
    </row>
    <row r="262">
      <c r="E262" s="14"/>
      <c r="G262" s="14"/>
      <c r="H262" s="14"/>
      <c r="Q262" s="72"/>
    </row>
    <row r="263">
      <c r="E263" s="14"/>
      <c r="G263" s="14"/>
      <c r="H263" s="14"/>
      <c r="Q263" s="72"/>
    </row>
    <row r="264">
      <c r="E264" s="14"/>
      <c r="G264" s="14"/>
      <c r="H264" s="14"/>
      <c r="Q264" s="72"/>
    </row>
    <row r="265">
      <c r="E265" s="14"/>
      <c r="G265" s="14"/>
      <c r="H265" s="14"/>
      <c r="Q265" s="72"/>
    </row>
    <row r="266">
      <c r="E266" s="14"/>
      <c r="G266" s="14"/>
      <c r="H266" s="14"/>
      <c r="Q266" s="72"/>
    </row>
    <row r="267">
      <c r="E267" s="14"/>
      <c r="G267" s="14"/>
      <c r="H267" s="14"/>
      <c r="Q267" s="72"/>
    </row>
    <row r="268">
      <c r="E268" s="14"/>
      <c r="G268" s="14"/>
      <c r="H268" s="14"/>
      <c r="Q268" s="72"/>
    </row>
    <row r="269">
      <c r="E269" s="14"/>
      <c r="G269" s="14"/>
      <c r="H269" s="14"/>
      <c r="Q269" s="72"/>
    </row>
    <row r="270">
      <c r="E270" s="14"/>
      <c r="G270" s="14"/>
      <c r="H270" s="14"/>
      <c r="Q270" s="72"/>
    </row>
    <row r="271">
      <c r="E271" s="14"/>
      <c r="G271" s="14"/>
      <c r="H271" s="14"/>
      <c r="Q271" s="72"/>
    </row>
    <row r="272">
      <c r="E272" s="14"/>
      <c r="G272" s="14"/>
      <c r="H272" s="14"/>
      <c r="Q272" s="72"/>
    </row>
    <row r="273">
      <c r="E273" s="14"/>
      <c r="G273" s="14"/>
      <c r="H273" s="14"/>
      <c r="Q273" s="72"/>
    </row>
    <row r="274">
      <c r="E274" s="14"/>
      <c r="G274" s="14"/>
      <c r="H274" s="14"/>
      <c r="Q274" s="72"/>
    </row>
    <row r="275">
      <c r="E275" s="14"/>
      <c r="G275" s="14"/>
      <c r="H275" s="14"/>
      <c r="Q275" s="72"/>
    </row>
    <row r="276">
      <c r="E276" s="14"/>
      <c r="G276" s="14"/>
      <c r="H276" s="14"/>
      <c r="Q276" s="72"/>
    </row>
    <row r="277">
      <c r="E277" s="14"/>
      <c r="G277" s="14"/>
      <c r="H277" s="14"/>
      <c r="Q277" s="72"/>
    </row>
    <row r="278">
      <c r="E278" s="14"/>
      <c r="G278" s="14"/>
      <c r="H278" s="14"/>
      <c r="Q278" s="72"/>
    </row>
    <row r="279">
      <c r="E279" s="14"/>
      <c r="G279" s="14"/>
      <c r="H279" s="14"/>
      <c r="Q279" s="72"/>
    </row>
    <row r="280">
      <c r="E280" s="14"/>
      <c r="G280" s="14"/>
      <c r="H280" s="14"/>
      <c r="Q280" s="72"/>
    </row>
    <row r="281">
      <c r="E281" s="14"/>
      <c r="G281" s="14"/>
      <c r="H281" s="14"/>
      <c r="Q281" s="72"/>
    </row>
    <row r="282">
      <c r="E282" s="14"/>
      <c r="G282" s="14"/>
      <c r="H282" s="14"/>
      <c r="Q282" s="72"/>
    </row>
    <row r="283">
      <c r="E283" s="14"/>
      <c r="G283" s="14"/>
      <c r="H283" s="14"/>
      <c r="Q283" s="72"/>
    </row>
    <row r="284">
      <c r="E284" s="14"/>
      <c r="G284" s="14"/>
      <c r="H284" s="14"/>
      <c r="Q284" s="72"/>
    </row>
    <row r="285">
      <c r="E285" s="14"/>
      <c r="G285" s="14"/>
      <c r="H285" s="14"/>
      <c r="Q285" s="72"/>
    </row>
    <row r="286">
      <c r="E286" s="14"/>
      <c r="G286" s="14"/>
      <c r="H286" s="14"/>
      <c r="Q286" s="72"/>
    </row>
    <row r="287">
      <c r="E287" s="14"/>
      <c r="G287" s="14"/>
      <c r="H287" s="14"/>
      <c r="Q287" s="72"/>
    </row>
    <row r="288">
      <c r="E288" s="14"/>
      <c r="G288" s="14"/>
      <c r="H288" s="14"/>
      <c r="Q288" s="72"/>
    </row>
    <row r="289">
      <c r="E289" s="14"/>
      <c r="G289" s="14"/>
      <c r="H289" s="14"/>
      <c r="Q289" s="72"/>
    </row>
    <row r="290">
      <c r="E290" s="14"/>
      <c r="G290" s="14"/>
      <c r="H290" s="14"/>
      <c r="Q290" s="72"/>
    </row>
    <row r="291">
      <c r="E291" s="14"/>
      <c r="G291" s="14"/>
      <c r="H291" s="14"/>
      <c r="Q291" s="72"/>
    </row>
    <row r="292">
      <c r="E292" s="14"/>
      <c r="G292" s="14"/>
      <c r="H292" s="14"/>
      <c r="Q292" s="72"/>
    </row>
    <row r="293">
      <c r="E293" s="14"/>
      <c r="G293" s="14"/>
      <c r="H293" s="14"/>
      <c r="Q293" s="72"/>
    </row>
    <row r="294">
      <c r="E294" s="14"/>
      <c r="G294" s="14"/>
      <c r="H294" s="14"/>
      <c r="Q294" s="72"/>
    </row>
    <row r="295">
      <c r="E295" s="14"/>
      <c r="G295" s="14"/>
      <c r="H295" s="14"/>
      <c r="Q295" s="72"/>
    </row>
    <row r="296">
      <c r="E296" s="14"/>
      <c r="G296" s="14"/>
      <c r="H296" s="14"/>
      <c r="Q296" s="72"/>
    </row>
    <row r="297">
      <c r="E297" s="14"/>
      <c r="G297" s="14"/>
      <c r="H297" s="14"/>
      <c r="Q297" s="72"/>
    </row>
    <row r="298">
      <c r="E298" s="14"/>
      <c r="G298" s="14"/>
      <c r="H298" s="14"/>
      <c r="Q298" s="72"/>
    </row>
    <row r="299">
      <c r="E299" s="14"/>
      <c r="G299" s="14"/>
      <c r="H299" s="14"/>
      <c r="Q299" s="72"/>
    </row>
    <row r="300">
      <c r="E300" s="14"/>
      <c r="G300" s="14"/>
      <c r="H300" s="14"/>
      <c r="Q300" s="72"/>
    </row>
    <row r="301">
      <c r="E301" s="14"/>
      <c r="G301" s="14"/>
      <c r="H301" s="14"/>
      <c r="Q301" s="72"/>
    </row>
    <row r="302">
      <c r="E302" s="14"/>
      <c r="G302" s="14"/>
      <c r="H302" s="14"/>
      <c r="Q302" s="72"/>
    </row>
    <row r="303">
      <c r="E303" s="14"/>
      <c r="G303" s="14"/>
      <c r="H303" s="14"/>
      <c r="Q303" s="72"/>
    </row>
    <row r="304">
      <c r="E304" s="14"/>
      <c r="G304" s="14"/>
      <c r="H304" s="14"/>
      <c r="Q304" s="72"/>
    </row>
    <row r="305">
      <c r="E305" s="14"/>
      <c r="G305" s="14"/>
      <c r="H305" s="14"/>
      <c r="Q305" s="72"/>
    </row>
    <row r="306">
      <c r="E306" s="14"/>
      <c r="G306" s="14"/>
      <c r="H306" s="14"/>
      <c r="Q306" s="72"/>
    </row>
    <row r="307">
      <c r="E307" s="14"/>
      <c r="G307" s="14"/>
      <c r="H307" s="14"/>
      <c r="Q307" s="72"/>
    </row>
    <row r="308">
      <c r="E308" s="14"/>
      <c r="G308" s="14"/>
      <c r="H308" s="14"/>
      <c r="Q308" s="72"/>
    </row>
    <row r="309">
      <c r="E309" s="14"/>
      <c r="G309" s="14"/>
      <c r="H309" s="14"/>
      <c r="Q309" s="72"/>
    </row>
    <row r="310">
      <c r="E310" s="14"/>
      <c r="G310" s="14"/>
      <c r="H310" s="14"/>
      <c r="Q310" s="72"/>
    </row>
    <row r="311">
      <c r="E311" s="14"/>
      <c r="G311" s="14"/>
      <c r="H311" s="14"/>
      <c r="Q311" s="72"/>
    </row>
    <row r="312">
      <c r="E312" s="14"/>
      <c r="G312" s="14"/>
      <c r="H312" s="14"/>
      <c r="Q312" s="72"/>
    </row>
    <row r="313">
      <c r="E313" s="14"/>
      <c r="G313" s="14"/>
      <c r="H313" s="14"/>
      <c r="Q313" s="72"/>
    </row>
    <row r="314">
      <c r="E314" s="14"/>
      <c r="G314" s="14"/>
      <c r="H314" s="14"/>
      <c r="Q314" s="72"/>
    </row>
    <row r="315">
      <c r="E315" s="14"/>
      <c r="G315" s="14"/>
      <c r="H315" s="14"/>
      <c r="Q315" s="72"/>
    </row>
    <row r="316">
      <c r="E316" s="14"/>
      <c r="G316" s="14"/>
      <c r="H316" s="14"/>
      <c r="Q316" s="72"/>
    </row>
    <row r="317">
      <c r="E317" s="14"/>
      <c r="G317" s="14"/>
      <c r="H317" s="14"/>
      <c r="Q317" s="72"/>
    </row>
    <row r="318">
      <c r="E318" s="14"/>
      <c r="G318" s="14"/>
      <c r="H318" s="14"/>
      <c r="Q318" s="72"/>
    </row>
    <row r="319">
      <c r="E319" s="14"/>
      <c r="G319" s="14"/>
      <c r="H319" s="14"/>
      <c r="Q319" s="72"/>
    </row>
    <row r="320">
      <c r="E320" s="14"/>
      <c r="G320" s="14"/>
      <c r="H320" s="14"/>
      <c r="Q320" s="72"/>
    </row>
    <row r="321">
      <c r="E321" s="14"/>
      <c r="G321" s="14"/>
      <c r="H321" s="14"/>
      <c r="Q321" s="72"/>
    </row>
    <row r="322">
      <c r="E322" s="14"/>
      <c r="G322" s="14"/>
      <c r="H322" s="14"/>
      <c r="Q322" s="72"/>
    </row>
    <row r="323">
      <c r="E323" s="14"/>
      <c r="G323" s="14"/>
      <c r="H323" s="14"/>
      <c r="Q323" s="72"/>
    </row>
    <row r="324">
      <c r="E324" s="14"/>
      <c r="G324" s="14"/>
      <c r="H324" s="14"/>
      <c r="Q324" s="72"/>
    </row>
    <row r="325">
      <c r="E325" s="14"/>
      <c r="G325" s="14"/>
      <c r="H325" s="14"/>
      <c r="Q325" s="72"/>
    </row>
    <row r="326">
      <c r="E326" s="14"/>
      <c r="G326" s="14"/>
      <c r="H326" s="14"/>
      <c r="Q326" s="72"/>
    </row>
    <row r="327">
      <c r="E327" s="14"/>
      <c r="G327" s="14"/>
      <c r="H327" s="14"/>
      <c r="Q327" s="72"/>
    </row>
    <row r="328">
      <c r="E328" s="14"/>
      <c r="G328" s="14"/>
      <c r="H328" s="14"/>
      <c r="Q328" s="72"/>
    </row>
    <row r="329">
      <c r="E329" s="14"/>
      <c r="G329" s="14"/>
      <c r="H329" s="14"/>
      <c r="Q329" s="72"/>
    </row>
    <row r="330">
      <c r="E330" s="14"/>
      <c r="G330" s="14"/>
      <c r="H330" s="14"/>
      <c r="Q330" s="72"/>
    </row>
    <row r="331">
      <c r="E331" s="14"/>
      <c r="G331" s="14"/>
      <c r="H331" s="14"/>
      <c r="Q331" s="72"/>
    </row>
    <row r="332">
      <c r="E332" s="14"/>
      <c r="G332" s="14"/>
      <c r="H332" s="14"/>
      <c r="Q332" s="72"/>
    </row>
    <row r="333">
      <c r="E333" s="14"/>
      <c r="G333" s="14"/>
      <c r="H333" s="14"/>
      <c r="Q333" s="72"/>
    </row>
    <row r="334">
      <c r="E334" s="14"/>
      <c r="G334" s="14"/>
      <c r="H334" s="14"/>
      <c r="Q334" s="72"/>
    </row>
    <row r="335">
      <c r="E335" s="14"/>
      <c r="G335" s="14"/>
      <c r="H335" s="14"/>
      <c r="Q335" s="72"/>
    </row>
    <row r="336">
      <c r="E336" s="14"/>
      <c r="G336" s="14"/>
      <c r="H336" s="14"/>
      <c r="Q336" s="72"/>
    </row>
    <row r="337">
      <c r="E337" s="14"/>
      <c r="G337" s="14"/>
      <c r="H337" s="14"/>
      <c r="Q337" s="72"/>
    </row>
    <row r="338">
      <c r="E338" s="14"/>
      <c r="G338" s="14"/>
      <c r="H338" s="14"/>
      <c r="Q338" s="72"/>
    </row>
    <row r="339">
      <c r="E339" s="14"/>
      <c r="G339" s="14"/>
      <c r="H339" s="14"/>
      <c r="Q339" s="72"/>
    </row>
    <row r="340">
      <c r="E340" s="14"/>
      <c r="G340" s="14"/>
      <c r="H340" s="14"/>
      <c r="Q340" s="72"/>
    </row>
    <row r="341">
      <c r="E341" s="14"/>
      <c r="G341" s="14"/>
      <c r="H341" s="14"/>
      <c r="Q341" s="72"/>
    </row>
    <row r="342">
      <c r="E342" s="14"/>
      <c r="G342" s="14"/>
      <c r="H342" s="14"/>
      <c r="Q342" s="72"/>
    </row>
    <row r="343">
      <c r="E343" s="14"/>
      <c r="G343" s="14"/>
      <c r="H343" s="14"/>
      <c r="Q343" s="72"/>
    </row>
    <row r="344">
      <c r="E344" s="14"/>
      <c r="G344" s="14"/>
      <c r="H344" s="14"/>
      <c r="Q344" s="72"/>
    </row>
    <row r="345">
      <c r="E345" s="14"/>
      <c r="G345" s="14"/>
      <c r="H345" s="14"/>
      <c r="Q345" s="72"/>
    </row>
    <row r="346">
      <c r="E346" s="14"/>
      <c r="G346" s="14"/>
      <c r="H346" s="14"/>
      <c r="Q346" s="72"/>
    </row>
    <row r="347">
      <c r="E347" s="14"/>
      <c r="G347" s="14"/>
      <c r="H347" s="14"/>
      <c r="Q347" s="72"/>
    </row>
    <row r="348">
      <c r="E348" s="14"/>
      <c r="G348" s="14"/>
      <c r="H348" s="14"/>
      <c r="Q348" s="72"/>
    </row>
    <row r="349">
      <c r="E349" s="14"/>
      <c r="G349" s="14"/>
      <c r="H349" s="14"/>
      <c r="Q349" s="72"/>
    </row>
    <row r="350">
      <c r="E350" s="14"/>
      <c r="G350" s="14"/>
      <c r="H350" s="14"/>
      <c r="Q350" s="72"/>
    </row>
    <row r="351">
      <c r="E351" s="14"/>
      <c r="G351" s="14"/>
      <c r="H351" s="14"/>
      <c r="Q351" s="72"/>
    </row>
    <row r="352">
      <c r="E352" s="14"/>
      <c r="G352" s="14"/>
      <c r="H352" s="14"/>
      <c r="Q352" s="72"/>
    </row>
    <row r="353">
      <c r="E353" s="14"/>
      <c r="G353" s="14"/>
      <c r="H353" s="14"/>
      <c r="Q353" s="72"/>
    </row>
    <row r="354">
      <c r="E354" s="14"/>
      <c r="G354" s="14"/>
      <c r="H354" s="14"/>
      <c r="Q354" s="72"/>
    </row>
    <row r="355">
      <c r="E355" s="14"/>
      <c r="G355" s="14"/>
      <c r="H355" s="14"/>
      <c r="Q355" s="72"/>
    </row>
    <row r="356">
      <c r="E356" s="14"/>
      <c r="G356" s="14"/>
      <c r="H356" s="14"/>
      <c r="Q356" s="72"/>
    </row>
    <row r="357">
      <c r="E357" s="14"/>
      <c r="G357" s="14"/>
      <c r="H357" s="14"/>
      <c r="Q357" s="72"/>
    </row>
    <row r="358">
      <c r="E358" s="14"/>
      <c r="G358" s="14"/>
      <c r="H358" s="14"/>
      <c r="Q358" s="72"/>
    </row>
    <row r="359">
      <c r="E359" s="14"/>
      <c r="G359" s="14"/>
      <c r="H359" s="14"/>
      <c r="Q359" s="72"/>
    </row>
    <row r="360">
      <c r="E360" s="14"/>
      <c r="G360" s="14"/>
      <c r="H360" s="14"/>
      <c r="Q360" s="72"/>
    </row>
    <row r="361">
      <c r="E361" s="14"/>
      <c r="G361" s="14"/>
      <c r="H361" s="14"/>
      <c r="Q361" s="72"/>
    </row>
    <row r="362">
      <c r="E362" s="14"/>
      <c r="G362" s="14"/>
      <c r="H362" s="14"/>
      <c r="Q362" s="72"/>
    </row>
    <row r="363">
      <c r="E363" s="14"/>
      <c r="G363" s="14"/>
      <c r="H363" s="14"/>
      <c r="Q363" s="72"/>
    </row>
    <row r="364">
      <c r="E364" s="14"/>
      <c r="G364" s="14"/>
      <c r="H364" s="14"/>
      <c r="Q364" s="72"/>
    </row>
    <row r="365">
      <c r="E365" s="14"/>
      <c r="G365" s="14"/>
      <c r="H365" s="14"/>
      <c r="Q365" s="72"/>
    </row>
    <row r="366">
      <c r="E366" s="14"/>
      <c r="G366" s="14"/>
      <c r="H366" s="14"/>
      <c r="Q366" s="72"/>
    </row>
    <row r="367">
      <c r="E367" s="14"/>
      <c r="G367" s="14"/>
      <c r="H367" s="14"/>
      <c r="Q367" s="72"/>
    </row>
    <row r="368">
      <c r="E368" s="14"/>
      <c r="G368" s="14"/>
      <c r="H368" s="14"/>
      <c r="Q368" s="72"/>
    </row>
    <row r="369">
      <c r="E369" s="14"/>
      <c r="G369" s="14"/>
      <c r="H369" s="14"/>
      <c r="Q369" s="72"/>
    </row>
    <row r="370">
      <c r="E370" s="14"/>
      <c r="G370" s="14"/>
      <c r="H370" s="14"/>
      <c r="Q370" s="72"/>
    </row>
    <row r="371">
      <c r="E371" s="14"/>
      <c r="G371" s="14"/>
      <c r="H371" s="14"/>
      <c r="Q371" s="72"/>
    </row>
    <row r="372">
      <c r="E372" s="14"/>
      <c r="G372" s="14"/>
      <c r="H372" s="14"/>
      <c r="Q372" s="72"/>
    </row>
    <row r="373">
      <c r="E373" s="14"/>
      <c r="G373" s="14"/>
      <c r="H373" s="14"/>
      <c r="Q373" s="72"/>
    </row>
    <row r="374">
      <c r="E374" s="14"/>
      <c r="G374" s="14"/>
      <c r="H374" s="14"/>
      <c r="Q374" s="72"/>
    </row>
    <row r="375">
      <c r="E375" s="14"/>
      <c r="G375" s="14"/>
      <c r="H375" s="14"/>
      <c r="Q375" s="72"/>
    </row>
    <row r="376">
      <c r="E376" s="14"/>
      <c r="G376" s="14"/>
      <c r="H376" s="14"/>
      <c r="Q376" s="72"/>
    </row>
    <row r="377">
      <c r="E377" s="14"/>
      <c r="G377" s="14"/>
      <c r="H377" s="14"/>
      <c r="Q377" s="72"/>
    </row>
    <row r="378">
      <c r="E378" s="14"/>
      <c r="G378" s="14"/>
      <c r="H378" s="14"/>
      <c r="Q378" s="72"/>
    </row>
    <row r="379">
      <c r="E379" s="14"/>
      <c r="G379" s="14"/>
      <c r="H379" s="14"/>
      <c r="Q379" s="72"/>
    </row>
    <row r="380">
      <c r="E380" s="14"/>
      <c r="G380" s="14"/>
      <c r="H380" s="14"/>
      <c r="Q380" s="72"/>
    </row>
    <row r="381">
      <c r="E381" s="14"/>
      <c r="G381" s="14"/>
      <c r="H381" s="14"/>
      <c r="Q381" s="72"/>
    </row>
    <row r="382">
      <c r="E382" s="14"/>
      <c r="G382" s="14"/>
      <c r="H382" s="14"/>
      <c r="Q382" s="72"/>
    </row>
    <row r="383">
      <c r="E383" s="14"/>
      <c r="G383" s="14"/>
      <c r="H383" s="14"/>
      <c r="Q383" s="72"/>
    </row>
    <row r="384">
      <c r="E384" s="14"/>
      <c r="G384" s="14"/>
      <c r="H384" s="14"/>
      <c r="Q384" s="72"/>
    </row>
    <row r="385">
      <c r="E385" s="14"/>
      <c r="G385" s="14"/>
      <c r="H385" s="14"/>
      <c r="Q385" s="72"/>
    </row>
    <row r="386">
      <c r="E386" s="14"/>
      <c r="G386" s="14"/>
      <c r="H386" s="14"/>
      <c r="Q386" s="72"/>
    </row>
    <row r="387">
      <c r="E387" s="14"/>
      <c r="G387" s="14"/>
      <c r="H387" s="14"/>
      <c r="Q387" s="72"/>
    </row>
    <row r="388">
      <c r="E388" s="14"/>
      <c r="G388" s="14"/>
      <c r="H388" s="14"/>
      <c r="Q388" s="72"/>
    </row>
    <row r="389">
      <c r="E389" s="14"/>
      <c r="G389" s="14"/>
      <c r="H389" s="14"/>
      <c r="Q389" s="72"/>
    </row>
    <row r="390">
      <c r="E390" s="14"/>
      <c r="G390" s="14"/>
      <c r="H390" s="14"/>
      <c r="Q390" s="72"/>
    </row>
    <row r="391">
      <c r="E391" s="14"/>
      <c r="G391" s="14"/>
      <c r="H391" s="14"/>
      <c r="Q391" s="72"/>
    </row>
    <row r="392">
      <c r="E392" s="14"/>
      <c r="G392" s="14"/>
      <c r="H392" s="14"/>
      <c r="Q392" s="72"/>
    </row>
    <row r="393">
      <c r="E393" s="14"/>
      <c r="G393" s="14"/>
      <c r="H393" s="14"/>
      <c r="Q393" s="72"/>
    </row>
    <row r="394">
      <c r="E394" s="14"/>
      <c r="G394" s="14"/>
      <c r="H394" s="14"/>
      <c r="Q394" s="72"/>
    </row>
    <row r="395">
      <c r="E395" s="14"/>
      <c r="G395" s="14"/>
      <c r="H395" s="14"/>
      <c r="Q395" s="72"/>
    </row>
    <row r="396">
      <c r="E396" s="14"/>
      <c r="G396" s="14"/>
      <c r="H396" s="14"/>
      <c r="Q396" s="72"/>
    </row>
    <row r="397">
      <c r="E397" s="14"/>
      <c r="G397" s="14"/>
      <c r="H397" s="14"/>
      <c r="Q397" s="72"/>
    </row>
    <row r="398">
      <c r="E398" s="14"/>
      <c r="G398" s="14"/>
      <c r="H398" s="14"/>
      <c r="Q398" s="72"/>
    </row>
    <row r="399">
      <c r="E399" s="14"/>
      <c r="G399" s="14"/>
      <c r="H399" s="14"/>
      <c r="Q399" s="72"/>
    </row>
    <row r="400">
      <c r="E400" s="14"/>
      <c r="G400" s="14"/>
      <c r="H400" s="14"/>
      <c r="Q400" s="72"/>
    </row>
    <row r="401">
      <c r="E401" s="14"/>
      <c r="G401" s="14"/>
      <c r="H401" s="14"/>
      <c r="Q401" s="72"/>
    </row>
    <row r="402">
      <c r="E402" s="14"/>
      <c r="G402" s="14"/>
      <c r="H402" s="14"/>
      <c r="Q402" s="72"/>
    </row>
    <row r="403">
      <c r="E403" s="14"/>
      <c r="G403" s="14"/>
      <c r="H403" s="14"/>
      <c r="Q403" s="72"/>
    </row>
    <row r="404">
      <c r="E404" s="14"/>
      <c r="G404" s="14"/>
      <c r="H404" s="14"/>
      <c r="Q404" s="72"/>
    </row>
    <row r="405">
      <c r="E405" s="14"/>
      <c r="G405" s="14"/>
      <c r="H405" s="14"/>
      <c r="Q405" s="72"/>
    </row>
    <row r="406">
      <c r="E406" s="14"/>
      <c r="G406" s="14"/>
      <c r="H406" s="14"/>
      <c r="Q406" s="72"/>
    </row>
    <row r="407">
      <c r="E407" s="14"/>
      <c r="G407" s="14"/>
      <c r="H407" s="14"/>
      <c r="Q407" s="72"/>
    </row>
    <row r="408">
      <c r="E408" s="14"/>
      <c r="G408" s="14"/>
      <c r="H408" s="14"/>
      <c r="Q408" s="72"/>
    </row>
    <row r="409">
      <c r="E409" s="14"/>
      <c r="G409" s="14"/>
      <c r="H409" s="14"/>
      <c r="Q409" s="72"/>
    </row>
    <row r="410">
      <c r="E410" s="14"/>
      <c r="G410" s="14"/>
      <c r="H410" s="14"/>
      <c r="Q410" s="72"/>
    </row>
    <row r="411">
      <c r="E411" s="14"/>
      <c r="G411" s="14"/>
      <c r="H411" s="14"/>
      <c r="Q411" s="72"/>
    </row>
    <row r="412">
      <c r="E412" s="14"/>
      <c r="G412" s="14"/>
      <c r="H412" s="14"/>
      <c r="Q412" s="72"/>
    </row>
    <row r="413">
      <c r="E413" s="14"/>
      <c r="G413" s="14"/>
      <c r="H413" s="14"/>
      <c r="Q413" s="72"/>
    </row>
    <row r="414">
      <c r="E414" s="14"/>
      <c r="G414" s="14"/>
      <c r="H414" s="14"/>
      <c r="Q414" s="72"/>
    </row>
    <row r="415">
      <c r="E415" s="14"/>
      <c r="G415" s="14"/>
      <c r="H415" s="14"/>
      <c r="Q415" s="72"/>
    </row>
    <row r="416">
      <c r="E416" s="14"/>
      <c r="G416" s="14"/>
      <c r="H416" s="14"/>
      <c r="Q416" s="72"/>
    </row>
    <row r="417">
      <c r="E417" s="14"/>
      <c r="G417" s="14"/>
      <c r="H417" s="14"/>
      <c r="Q417" s="72"/>
    </row>
    <row r="418">
      <c r="E418" s="14"/>
      <c r="G418" s="14"/>
      <c r="H418" s="14"/>
      <c r="Q418" s="72"/>
    </row>
    <row r="419">
      <c r="E419" s="14"/>
      <c r="G419" s="14"/>
      <c r="H419" s="14"/>
      <c r="Q419" s="72"/>
    </row>
    <row r="420">
      <c r="E420" s="14"/>
      <c r="G420" s="14"/>
      <c r="H420" s="14"/>
      <c r="Q420" s="72"/>
    </row>
    <row r="421">
      <c r="E421" s="14"/>
      <c r="G421" s="14"/>
      <c r="H421" s="14"/>
      <c r="Q421" s="72"/>
    </row>
    <row r="422">
      <c r="E422" s="14"/>
      <c r="G422" s="14"/>
      <c r="H422" s="14"/>
      <c r="Q422" s="72"/>
    </row>
    <row r="423">
      <c r="E423" s="14"/>
      <c r="G423" s="14"/>
      <c r="H423" s="14"/>
      <c r="Q423" s="72"/>
    </row>
    <row r="424">
      <c r="E424" s="14"/>
      <c r="G424" s="14"/>
      <c r="H424" s="14"/>
      <c r="Q424" s="72"/>
    </row>
    <row r="425">
      <c r="E425" s="14"/>
      <c r="G425" s="14"/>
      <c r="H425" s="14"/>
      <c r="Q425" s="72"/>
    </row>
    <row r="426">
      <c r="E426" s="14"/>
      <c r="G426" s="14"/>
      <c r="H426" s="14"/>
      <c r="Q426" s="72"/>
    </row>
    <row r="427">
      <c r="E427" s="14"/>
      <c r="G427" s="14"/>
      <c r="H427" s="14"/>
      <c r="Q427" s="72"/>
    </row>
    <row r="428">
      <c r="E428" s="14"/>
      <c r="G428" s="14"/>
      <c r="H428" s="14"/>
      <c r="Q428" s="72"/>
    </row>
    <row r="429">
      <c r="E429" s="14"/>
      <c r="G429" s="14"/>
      <c r="H429" s="14"/>
      <c r="Q429" s="72"/>
    </row>
    <row r="430">
      <c r="E430" s="14"/>
      <c r="G430" s="14"/>
      <c r="H430" s="14"/>
      <c r="Q430" s="72"/>
    </row>
    <row r="431">
      <c r="E431" s="14"/>
      <c r="G431" s="14"/>
      <c r="H431" s="14"/>
      <c r="Q431" s="72"/>
    </row>
    <row r="432">
      <c r="E432" s="14"/>
      <c r="G432" s="14"/>
      <c r="H432" s="14"/>
      <c r="Q432" s="72"/>
    </row>
    <row r="433">
      <c r="E433" s="14"/>
      <c r="G433" s="14"/>
      <c r="H433" s="14"/>
      <c r="Q433" s="72"/>
    </row>
    <row r="434">
      <c r="E434" s="14"/>
      <c r="G434" s="14"/>
      <c r="H434" s="14"/>
      <c r="Q434" s="72"/>
    </row>
    <row r="435">
      <c r="E435" s="14"/>
      <c r="G435" s="14"/>
      <c r="H435" s="14"/>
      <c r="Q435" s="72"/>
    </row>
    <row r="436">
      <c r="E436" s="14"/>
      <c r="G436" s="14"/>
      <c r="H436" s="14"/>
      <c r="Q436" s="72"/>
    </row>
    <row r="437">
      <c r="E437" s="14"/>
      <c r="G437" s="14"/>
      <c r="H437" s="14"/>
      <c r="Q437" s="72"/>
    </row>
    <row r="438">
      <c r="E438" s="14"/>
      <c r="G438" s="14"/>
      <c r="H438" s="14"/>
      <c r="Q438" s="72"/>
    </row>
    <row r="439">
      <c r="E439" s="14"/>
      <c r="G439" s="14"/>
      <c r="H439" s="14"/>
      <c r="Q439" s="72"/>
    </row>
    <row r="440">
      <c r="E440" s="14"/>
      <c r="G440" s="14"/>
      <c r="H440" s="14"/>
      <c r="Q440" s="72"/>
    </row>
    <row r="441">
      <c r="E441" s="14"/>
      <c r="G441" s="14"/>
      <c r="H441" s="14"/>
      <c r="Q441" s="72"/>
    </row>
    <row r="442">
      <c r="E442" s="14"/>
      <c r="G442" s="14"/>
      <c r="H442" s="14"/>
      <c r="Q442" s="72"/>
    </row>
    <row r="443">
      <c r="E443" s="14"/>
      <c r="G443" s="14"/>
      <c r="H443" s="14"/>
      <c r="Q443" s="72"/>
    </row>
    <row r="444">
      <c r="E444" s="14"/>
      <c r="G444" s="14"/>
      <c r="H444" s="14"/>
      <c r="Q444" s="72"/>
    </row>
    <row r="445">
      <c r="E445" s="14"/>
      <c r="G445" s="14"/>
      <c r="H445" s="14"/>
      <c r="Q445" s="72"/>
    </row>
    <row r="446">
      <c r="E446" s="14"/>
      <c r="G446" s="14"/>
      <c r="H446" s="14"/>
      <c r="Q446" s="72"/>
    </row>
    <row r="447">
      <c r="E447" s="14"/>
      <c r="G447" s="14"/>
      <c r="H447" s="14"/>
      <c r="Q447" s="72"/>
    </row>
    <row r="448">
      <c r="E448" s="14"/>
      <c r="G448" s="14"/>
      <c r="H448" s="14"/>
      <c r="Q448" s="72"/>
    </row>
    <row r="449">
      <c r="E449" s="14"/>
      <c r="G449" s="14"/>
      <c r="H449" s="14"/>
      <c r="Q449" s="72"/>
    </row>
    <row r="450">
      <c r="E450" s="14"/>
      <c r="G450" s="14"/>
      <c r="H450" s="14"/>
      <c r="Q450" s="72"/>
    </row>
    <row r="451">
      <c r="E451" s="14"/>
      <c r="G451" s="14"/>
      <c r="H451" s="14"/>
      <c r="Q451" s="72"/>
    </row>
    <row r="452">
      <c r="E452" s="14"/>
      <c r="G452" s="14"/>
      <c r="H452" s="14"/>
      <c r="Q452" s="72"/>
    </row>
    <row r="453">
      <c r="E453" s="14"/>
      <c r="G453" s="14"/>
      <c r="H453" s="14"/>
      <c r="Q453" s="72"/>
    </row>
    <row r="454">
      <c r="E454" s="14"/>
      <c r="G454" s="14"/>
      <c r="H454" s="14"/>
      <c r="Q454" s="72"/>
    </row>
    <row r="455">
      <c r="E455" s="14"/>
      <c r="G455" s="14"/>
      <c r="H455" s="14"/>
      <c r="Q455" s="72"/>
    </row>
    <row r="456">
      <c r="E456" s="14"/>
      <c r="G456" s="14"/>
      <c r="H456" s="14"/>
      <c r="Q456" s="72"/>
    </row>
    <row r="457">
      <c r="E457" s="14"/>
      <c r="G457" s="14"/>
      <c r="H457" s="14"/>
      <c r="Q457" s="72"/>
    </row>
    <row r="458">
      <c r="E458" s="14"/>
      <c r="G458" s="14"/>
      <c r="H458" s="14"/>
      <c r="Q458" s="72"/>
    </row>
    <row r="459">
      <c r="E459" s="14"/>
      <c r="G459" s="14"/>
      <c r="H459" s="14"/>
      <c r="Q459" s="72"/>
    </row>
    <row r="460">
      <c r="E460" s="14"/>
      <c r="G460" s="14"/>
      <c r="H460" s="14"/>
      <c r="Q460" s="72"/>
    </row>
    <row r="461">
      <c r="E461" s="14"/>
      <c r="G461" s="14"/>
      <c r="H461" s="14"/>
      <c r="Q461" s="72"/>
    </row>
    <row r="462">
      <c r="E462" s="14"/>
      <c r="G462" s="14"/>
      <c r="H462" s="14"/>
      <c r="Q462" s="72"/>
    </row>
    <row r="463">
      <c r="E463" s="14"/>
      <c r="G463" s="14"/>
      <c r="H463" s="14"/>
      <c r="Q463" s="72"/>
    </row>
    <row r="464">
      <c r="E464" s="14"/>
      <c r="G464" s="14"/>
      <c r="H464" s="14"/>
      <c r="Q464" s="72"/>
    </row>
    <row r="465">
      <c r="E465" s="14"/>
      <c r="G465" s="14"/>
      <c r="H465" s="14"/>
      <c r="Q465" s="72"/>
    </row>
    <row r="466">
      <c r="E466" s="14"/>
      <c r="G466" s="14"/>
      <c r="H466" s="14"/>
      <c r="Q466" s="72"/>
    </row>
    <row r="467">
      <c r="E467" s="14"/>
      <c r="G467" s="14"/>
      <c r="H467" s="14"/>
      <c r="Q467" s="72"/>
    </row>
    <row r="468">
      <c r="E468" s="14"/>
      <c r="G468" s="14"/>
      <c r="H468" s="14"/>
      <c r="Q468" s="72"/>
    </row>
    <row r="469">
      <c r="E469" s="14"/>
      <c r="G469" s="14"/>
      <c r="H469" s="14"/>
      <c r="Q469" s="72"/>
    </row>
    <row r="470">
      <c r="E470" s="14"/>
      <c r="G470" s="14"/>
      <c r="H470" s="14"/>
      <c r="Q470" s="72"/>
    </row>
    <row r="471">
      <c r="E471" s="14"/>
      <c r="G471" s="14"/>
      <c r="H471" s="14"/>
      <c r="Q471" s="72"/>
    </row>
    <row r="472">
      <c r="E472" s="14"/>
      <c r="G472" s="14"/>
      <c r="H472" s="14"/>
      <c r="Q472" s="72"/>
    </row>
    <row r="473">
      <c r="E473" s="14"/>
      <c r="G473" s="14"/>
      <c r="H473" s="14"/>
      <c r="Q473" s="72"/>
    </row>
    <row r="474">
      <c r="E474" s="14"/>
      <c r="G474" s="14"/>
      <c r="H474" s="14"/>
      <c r="Q474" s="72"/>
    </row>
    <row r="475">
      <c r="E475" s="14"/>
      <c r="G475" s="14"/>
      <c r="H475" s="14"/>
      <c r="Q475" s="72"/>
    </row>
    <row r="476">
      <c r="E476" s="14"/>
      <c r="G476" s="14"/>
      <c r="H476" s="14"/>
      <c r="Q476" s="72"/>
    </row>
    <row r="477">
      <c r="E477" s="14"/>
      <c r="G477" s="14"/>
      <c r="H477" s="14"/>
      <c r="Q477" s="72"/>
    </row>
    <row r="478">
      <c r="E478" s="14"/>
      <c r="G478" s="14"/>
      <c r="H478" s="14"/>
      <c r="Q478" s="72"/>
    </row>
    <row r="479">
      <c r="E479" s="14"/>
      <c r="G479" s="14"/>
      <c r="H479" s="14"/>
      <c r="Q479" s="72"/>
    </row>
    <row r="480">
      <c r="E480" s="14"/>
      <c r="G480" s="14"/>
      <c r="H480" s="14"/>
      <c r="Q480" s="72"/>
    </row>
    <row r="481">
      <c r="E481" s="14"/>
      <c r="G481" s="14"/>
      <c r="H481" s="14"/>
      <c r="Q481" s="72"/>
    </row>
    <row r="482">
      <c r="E482" s="14"/>
      <c r="G482" s="14"/>
      <c r="H482" s="14"/>
      <c r="Q482" s="72"/>
    </row>
    <row r="483">
      <c r="E483" s="14"/>
      <c r="G483" s="14"/>
      <c r="H483" s="14"/>
      <c r="Q483" s="72"/>
    </row>
    <row r="484">
      <c r="E484" s="14"/>
      <c r="G484" s="14"/>
      <c r="H484" s="14"/>
      <c r="Q484" s="72"/>
    </row>
    <row r="485">
      <c r="E485" s="14"/>
      <c r="G485" s="14"/>
      <c r="H485" s="14"/>
      <c r="Q485" s="72"/>
    </row>
    <row r="486">
      <c r="E486" s="14"/>
      <c r="G486" s="14"/>
      <c r="H486" s="14"/>
      <c r="Q486" s="72"/>
    </row>
    <row r="487">
      <c r="E487" s="14"/>
      <c r="G487" s="14"/>
      <c r="H487" s="14"/>
      <c r="Q487" s="72"/>
    </row>
    <row r="488">
      <c r="E488" s="14"/>
      <c r="G488" s="14"/>
      <c r="H488" s="14"/>
      <c r="Q488" s="72"/>
    </row>
    <row r="489">
      <c r="E489" s="14"/>
      <c r="G489" s="14"/>
      <c r="H489" s="14"/>
      <c r="Q489" s="72"/>
    </row>
    <row r="490">
      <c r="E490" s="14"/>
      <c r="G490" s="14"/>
      <c r="H490" s="14"/>
      <c r="Q490" s="72"/>
    </row>
    <row r="491">
      <c r="E491" s="14"/>
      <c r="G491" s="14"/>
      <c r="H491" s="14"/>
      <c r="Q491" s="72"/>
    </row>
    <row r="492">
      <c r="E492" s="14"/>
      <c r="G492" s="14"/>
      <c r="H492" s="14"/>
      <c r="Q492" s="72"/>
    </row>
    <row r="493">
      <c r="E493" s="14"/>
      <c r="G493" s="14"/>
      <c r="H493" s="14"/>
      <c r="Q493" s="72"/>
    </row>
    <row r="494">
      <c r="E494" s="14"/>
      <c r="G494" s="14"/>
      <c r="H494" s="14"/>
      <c r="Q494" s="72"/>
    </row>
    <row r="495">
      <c r="E495" s="14"/>
      <c r="G495" s="14"/>
      <c r="H495" s="14"/>
      <c r="Q495" s="72"/>
    </row>
    <row r="496">
      <c r="E496" s="14"/>
      <c r="G496" s="14"/>
      <c r="H496" s="14"/>
      <c r="Q496" s="72"/>
    </row>
    <row r="497">
      <c r="E497" s="14"/>
      <c r="G497" s="14"/>
      <c r="H497" s="14"/>
      <c r="Q497" s="72"/>
    </row>
    <row r="498">
      <c r="E498" s="14"/>
      <c r="G498" s="14"/>
      <c r="H498" s="14"/>
      <c r="Q498" s="72"/>
    </row>
    <row r="499">
      <c r="E499" s="14"/>
      <c r="G499" s="14"/>
      <c r="H499" s="14"/>
      <c r="Q499" s="72"/>
    </row>
    <row r="500">
      <c r="E500" s="14"/>
      <c r="G500" s="14"/>
      <c r="H500" s="14"/>
      <c r="Q500" s="72"/>
    </row>
    <row r="501">
      <c r="E501" s="14"/>
      <c r="G501" s="14"/>
      <c r="H501" s="14"/>
      <c r="Q501" s="72"/>
    </row>
    <row r="502">
      <c r="E502" s="14"/>
      <c r="G502" s="14"/>
      <c r="H502" s="14"/>
      <c r="Q502" s="72"/>
    </row>
    <row r="503">
      <c r="E503" s="14"/>
      <c r="G503" s="14"/>
      <c r="H503" s="14"/>
      <c r="Q503" s="72"/>
    </row>
    <row r="504">
      <c r="E504" s="14"/>
      <c r="G504" s="14"/>
      <c r="H504" s="14"/>
      <c r="Q504" s="72"/>
    </row>
    <row r="505">
      <c r="E505" s="14"/>
      <c r="G505" s="14"/>
      <c r="H505" s="14"/>
      <c r="Q505" s="72"/>
    </row>
    <row r="506">
      <c r="E506" s="14"/>
      <c r="G506" s="14"/>
      <c r="H506" s="14"/>
      <c r="Q506" s="72"/>
    </row>
    <row r="507">
      <c r="E507" s="14"/>
      <c r="G507" s="14"/>
      <c r="H507" s="14"/>
      <c r="Q507" s="72"/>
    </row>
    <row r="508">
      <c r="E508" s="14"/>
      <c r="G508" s="14"/>
      <c r="H508" s="14"/>
      <c r="Q508" s="72"/>
    </row>
    <row r="509">
      <c r="E509" s="14"/>
      <c r="G509" s="14"/>
      <c r="H509" s="14"/>
      <c r="Q509" s="72"/>
    </row>
    <row r="510">
      <c r="E510" s="14"/>
      <c r="G510" s="14"/>
      <c r="H510" s="14"/>
      <c r="Q510" s="72"/>
    </row>
    <row r="511">
      <c r="E511" s="14"/>
      <c r="G511" s="14"/>
      <c r="H511" s="14"/>
      <c r="Q511" s="72"/>
    </row>
    <row r="512">
      <c r="E512" s="14"/>
      <c r="G512" s="14"/>
      <c r="H512" s="14"/>
      <c r="Q512" s="72"/>
    </row>
    <row r="513">
      <c r="E513" s="14"/>
      <c r="G513" s="14"/>
      <c r="H513" s="14"/>
      <c r="Q513" s="72"/>
    </row>
    <row r="514">
      <c r="E514" s="14"/>
      <c r="G514" s="14"/>
      <c r="H514" s="14"/>
      <c r="Q514" s="72"/>
    </row>
    <row r="515">
      <c r="E515" s="14"/>
      <c r="G515" s="14"/>
      <c r="H515" s="14"/>
      <c r="Q515" s="72"/>
    </row>
    <row r="516">
      <c r="E516" s="14"/>
      <c r="G516" s="14"/>
      <c r="H516" s="14"/>
      <c r="Q516" s="72"/>
    </row>
    <row r="517">
      <c r="E517" s="14"/>
      <c r="G517" s="14"/>
      <c r="H517" s="14"/>
      <c r="Q517" s="72"/>
    </row>
    <row r="518">
      <c r="E518" s="14"/>
      <c r="G518" s="14"/>
      <c r="H518" s="14"/>
      <c r="Q518" s="72"/>
    </row>
    <row r="519">
      <c r="E519" s="14"/>
      <c r="G519" s="14"/>
      <c r="H519" s="14"/>
      <c r="Q519" s="72"/>
    </row>
    <row r="520">
      <c r="E520" s="14"/>
      <c r="G520" s="14"/>
      <c r="H520" s="14"/>
      <c r="Q520" s="72"/>
    </row>
    <row r="521">
      <c r="E521" s="14"/>
      <c r="G521" s="14"/>
      <c r="H521" s="14"/>
      <c r="Q521" s="72"/>
    </row>
    <row r="522">
      <c r="E522" s="14"/>
      <c r="G522" s="14"/>
      <c r="H522" s="14"/>
      <c r="Q522" s="72"/>
    </row>
    <row r="523">
      <c r="E523" s="14"/>
      <c r="G523" s="14"/>
      <c r="H523" s="14"/>
      <c r="Q523" s="72"/>
    </row>
    <row r="524">
      <c r="E524" s="14"/>
      <c r="G524" s="14"/>
      <c r="H524" s="14"/>
      <c r="Q524" s="72"/>
    </row>
    <row r="525">
      <c r="E525" s="14"/>
      <c r="G525" s="14"/>
      <c r="H525" s="14"/>
      <c r="Q525" s="72"/>
    </row>
    <row r="526">
      <c r="E526" s="14"/>
      <c r="G526" s="14"/>
      <c r="H526" s="14"/>
      <c r="Q526" s="72"/>
    </row>
    <row r="527">
      <c r="E527" s="14"/>
      <c r="G527" s="14"/>
      <c r="H527" s="14"/>
      <c r="Q527" s="72"/>
    </row>
    <row r="528">
      <c r="E528" s="14"/>
      <c r="G528" s="14"/>
      <c r="H528" s="14"/>
      <c r="Q528" s="72"/>
    </row>
    <row r="529">
      <c r="E529" s="14"/>
      <c r="G529" s="14"/>
      <c r="H529" s="14"/>
      <c r="Q529" s="72"/>
    </row>
    <row r="530">
      <c r="E530" s="14"/>
      <c r="G530" s="14"/>
      <c r="H530" s="14"/>
      <c r="Q530" s="72"/>
    </row>
    <row r="531">
      <c r="E531" s="14"/>
      <c r="G531" s="14"/>
      <c r="H531" s="14"/>
      <c r="Q531" s="72"/>
    </row>
    <row r="532">
      <c r="E532" s="14"/>
      <c r="G532" s="14"/>
      <c r="H532" s="14"/>
      <c r="Q532" s="72"/>
    </row>
    <row r="533">
      <c r="E533" s="14"/>
      <c r="G533" s="14"/>
      <c r="H533" s="14"/>
      <c r="Q533" s="72"/>
    </row>
    <row r="534">
      <c r="E534" s="14"/>
      <c r="G534" s="14"/>
      <c r="H534" s="14"/>
      <c r="Q534" s="72"/>
    </row>
    <row r="535">
      <c r="E535" s="14"/>
      <c r="G535" s="14"/>
      <c r="H535" s="14"/>
      <c r="Q535" s="72"/>
    </row>
    <row r="536">
      <c r="E536" s="14"/>
      <c r="G536" s="14"/>
      <c r="H536" s="14"/>
      <c r="Q536" s="72"/>
    </row>
    <row r="537">
      <c r="E537" s="14"/>
      <c r="G537" s="14"/>
      <c r="H537" s="14"/>
      <c r="Q537" s="72"/>
    </row>
    <row r="538">
      <c r="E538" s="14"/>
      <c r="G538" s="14"/>
      <c r="H538" s="14"/>
      <c r="Q538" s="72"/>
    </row>
    <row r="539">
      <c r="E539" s="14"/>
      <c r="G539" s="14"/>
      <c r="H539" s="14"/>
      <c r="Q539" s="72"/>
    </row>
    <row r="540">
      <c r="E540" s="14"/>
      <c r="G540" s="14"/>
      <c r="H540" s="14"/>
      <c r="Q540" s="72"/>
    </row>
    <row r="541">
      <c r="E541" s="14"/>
      <c r="G541" s="14"/>
      <c r="H541" s="14"/>
      <c r="Q541" s="72"/>
    </row>
    <row r="542">
      <c r="E542" s="14"/>
      <c r="G542" s="14"/>
      <c r="H542" s="14"/>
      <c r="Q542" s="72"/>
    </row>
    <row r="543">
      <c r="E543" s="14"/>
      <c r="G543" s="14"/>
      <c r="H543" s="14"/>
      <c r="Q543" s="72"/>
    </row>
    <row r="544">
      <c r="E544" s="14"/>
      <c r="G544" s="14"/>
      <c r="H544" s="14"/>
      <c r="Q544" s="72"/>
    </row>
    <row r="545">
      <c r="E545" s="14"/>
      <c r="G545" s="14"/>
      <c r="H545" s="14"/>
      <c r="Q545" s="72"/>
    </row>
    <row r="546">
      <c r="E546" s="14"/>
      <c r="G546" s="14"/>
      <c r="H546" s="14"/>
      <c r="Q546" s="72"/>
    </row>
    <row r="547">
      <c r="E547" s="14"/>
      <c r="G547" s="14"/>
      <c r="H547" s="14"/>
      <c r="Q547" s="72"/>
    </row>
    <row r="548">
      <c r="E548" s="14"/>
      <c r="G548" s="14"/>
      <c r="H548" s="14"/>
      <c r="Q548" s="72"/>
    </row>
    <row r="549">
      <c r="E549" s="14"/>
      <c r="G549" s="14"/>
      <c r="H549" s="14"/>
      <c r="Q549" s="72"/>
    </row>
    <row r="550">
      <c r="E550" s="14"/>
      <c r="G550" s="14"/>
      <c r="H550" s="14"/>
      <c r="Q550" s="72"/>
    </row>
    <row r="551">
      <c r="E551" s="14"/>
      <c r="G551" s="14"/>
      <c r="H551" s="14"/>
      <c r="Q551" s="72"/>
    </row>
    <row r="552">
      <c r="E552" s="14"/>
      <c r="G552" s="14"/>
      <c r="H552" s="14"/>
      <c r="Q552" s="72"/>
    </row>
    <row r="553">
      <c r="E553" s="14"/>
      <c r="G553" s="14"/>
      <c r="H553" s="14"/>
      <c r="Q553" s="72"/>
    </row>
    <row r="554">
      <c r="E554" s="14"/>
      <c r="G554" s="14"/>
      <c r="H554" s="14"/>
      <c r="Q554" s="72"/>
    </row>
    <row r="555">
      <c r="E555" s="14"/>
      <c r="G555" s="14"/>
      <c r="H555" s="14"/>
      <c r="Q555" s="72"/>
    </row>
    <row r="556">
      <c r="E556" s="14"/>
      <c r="G556" s="14"/>
      <c r="H556" s="14"/>
      <c r="Q556" s="72"/>
    </row>
    <row r="557">
      <c r="E557" s="14"/>
      <c r="G557" s="14"/>
      <c r="H557" s="14"/>
      <c r="Q557" s="72"/>
    </row>
    <row r="558">
      <c r="E558" s="14"/>
      <c r="G558" s="14"/>
      <c r="H558" s="14"/>
      <c r="Q558" s="72"/>
    </row>
    <row r="559">
      <c r="E559" s="14"/>
      <c r="G559" s="14"/>
      <c r="H559" s="14"/>
      <c r="Q559" s="72"/>
    </row>
    <row r="560">
      <c r="E560" s="14"/>
      <c r="G560" s="14"/>
      <c r="H560" s="14"/>
      <c r="Q560" s="72"/>
    </row>
    <row r="561">
      <c r="E561" s="14"/>
      <c r="G561" s="14"/>
      <c r="H561" s="14"/>
      <c r="Q561" s="72"/>
    </row>
    <row r="562">
      <c r="E562" s="14"/>
      <c r="G562" s="14"/>
      <c r="H562" s="14"/>
      <c r="Q562" s="72"/>
    </row>
    <row r="563">
      <c r="E563" s="14"/>
      <c r="G563" s="14"/>
      <c r="H563" s="14"/>
      <c r="Q563" s="72"/>
    </row>
    <row r="564">
      <c r="E564" s="14"/>
      <c r="G564" s="14"/>
      <c r="H564" s="14"/>
      <c r="Q564" s="72"/>
    </row>
    <row r="565">
      <c r="E565" s="14"/>
      <c r="G565" s="14"/>
      <c r="H565" s="14"/>
      <c r="Q565" s="72"/>
    </row>
    <row r="566">
      <c r="E566" s="14"/>
      <c r="G566" s="14"/>
      <c r="H566" s="14"/>
      <c r="Q566" s="72"/>
    </row>
    <row r="567">
      <c r="E567" s="14"/>
      <c r="G567" s="14"/>
      <c r="H567" s="14"/>
      <c r="Q567" s="72"/>
    </row>
    <row r="568">
      <c r="E568" s="14"/>
      <c r="G568" s="14"/>
      <c r="H568" s="14"/>
      <c r="Q568" s="72"/>
    </row>
    <row r="569">
      <c r="E569" s="14"/>
      <c r="G569" s="14"/>
      <c r="H569" s="14"/>
      <c r="Q569" s="72"/>
    </row>
    <row r="570">
      <c r="E570" s="14"/>
      <c r="G570" s="14"/>
      <c r="H570" s="14"/>
      <c r="Q570" s="72"/>
    </row>
    <row r="571">
      <c r="E571" s="14"/>
      <c r="G571" s="14"/>
      <c r="H571" s="14"/>
      <c r="Q571" s="72"/>
    </row>
    <row r="572">
      <c r="E572" s="14"/>
      <c r="G572" s="14"/>
      <c r="H572" s="14"/>
      <c r="Q572" s="72"/>
    </row>
    <row r="573">
      <c r="E573" s="14"/>
      <c r="G573" s="14"/>
      <c r="H573" s="14"/>
      <c r="Q573" s="72"/>
    </row>
    <row r="574">
      <c r="E574" s="14"/>
      <c r="G574" s="14"/>
      <c r="H574" s="14"/>
      <c r="Q574" s="72"/>
    </row>
    <row r="575">
      <c r="E575" s="14"/>
      <c r="G575" s="14"/>
      <c r="H575" s="14"/>
      <c r="Q575" s="72"/>
    </row>
    <row r="576">
      <c r="E576" s="14"/>
      <c r="G576" s="14"/>
      <c r="H576" s="14"/>
      <c r="Q576" s="72"/>
    </row>
    <row r="577">
      <c r="E577" s="14"/>
      <c r="G577" s="14"/>
      <c r="H577" s="14"/>
      <c r="Q577" s="72"/>
    </row>
    <row r="578">
      <c r="E578" s="14"/>
      <c r="G578" s="14"/>
      <c r="H578" s="14"/>
      <c r="Q578" s="72"/>
    </row>
    <row r="579">
      <c r="E579" s="14"/>
      <c r="G579" s="14"/>
      <c r="H579" s="14"/>
      <c r="Q579" s="72"/>
    </row>
    <row r="580">
      <c r="E580" s="14"/>
      <c r="G580" s="14"/>
      <c r="H580" s="14"/>
      <c r="Q580" s="72"/>
    </row>
    <row r="581">
      <c r="E581" s="14"/>
      <c r="G581" s="14"/>
      <c r="H581" s="14"/>
      <c r="Q581" s="72"/>
    </row>
    <row r="582">
      <c r="E582" s="14"/>
      <c r="G582" s="14"/>
      <c r="H582" s="14"/>
      <c r="Q582" s="72"/>
    </row>
    <row r="583">
      <c r="E583" s="14"/>
      <c r="G583" s="14"/>
      <c r="H583" s="14"/>
      <c r="Q583" s="72"/>
    </row>
    <row r="584">
      <c r="E584" s="14"/>
      <c r="G584" s="14"/>
      <c r="H584" s="14"/>
      <c r="Q584" s="72"/>
    </row>
    <row r="585">
      <c r="E585" s="14"/>
      <c r="G585" s="14"/>
      <c r="H585" s="14"/>
      <c r="Q585" s="72"/>
    </row>
    <row r="586">
      <c r="E586" s="14"/>
      <c r="G586" s="14"/>
      <c r="H586" s="14"/>
      <c r="Q586" s="72"/>
    </row>
    <row r="587">
      <c r="E587" s="14"/>
      <c r="G587" s="14"/>
      <c r="H587" s="14"/>
      <c r="Q587" s="72"/>
    </row>
    <row r="588">
      <c r="E588" s="14"/>
      <c r="G588" s="14"/>
      <c r="H588" s="14"/>
      <c r="Q588" s="72"/>
    </row>
    <row r="589">
      <c r="E589" s="14"/>
      <c r="G589" s="14"/>
      <c r="H589" s="14"/>
      <c r="Q589" s="72"/>
    </row>
    <row r="590">
      <c r="E590" s="14"/>
      <c r="G590" s="14"/>
      <c r="H590" s="14"/>
      <c r="Q590" s="72"/>
    </row>
    <row r="591">
      <c r="E591" s="14"/>
      <c r="G591" s="14"/>
      <c r="H591" s="14"/>
      <c r="Q591" s="72"/>
    </row>
    <row r="592">
      <c r="E592" s="14"/>
      <c r="G592" s="14"/>
      <c r="H592" s="14"/>
      <c r="Q592" s="72"/>
    </row>
    <row r="593">
      <c r="E593" s="14"/>
      <c r="G593" s="14"/>
      <c r="H593" s="14"/>
      <c r="Q593" s="72"/>
    </row>
    <row r="594">
      <c r="E594" s="14"/>
      <c r="G594" s="14"/>
      <c r="H594" s="14"/>
      <c r="Q594" s="72"/>
    </row>
    <row r="595">
      <c r="E595" s="14"/>
      <c r="G595" s="14"/>
      <c r="H595" s="14"/>
      <c r="Q595" s="72"/>
    </row>
    <row r="596">
      <c r="E596" s="14"/>
      <c r="G596" s="14"/>
      <c r="H596" s="14"/>
      <c r="Q596" s="72"/>
    </row>
    <row r="597">
      <c r="E597" s="14"/>
      <c r="G597" s="14"/>
      <c r="H597" s="14"/>
      <c r="Q597" s="72"/>
    </row>
    <row r="598">
      <c r="E598" s="14"/>
      <c r="G598" s="14"/>
      <c r="H598" s="14"/>
      <c r="Q598" s="72"/>
    </row>
    <row r="599">
      <c r="E599" s="14"/>
      <c r="G599" s="14"/>
      <c r="H599" s="14"/>
      <c r="Q599" s="72"/>
    </row>
    <row r="600">
      <c r="E600" s="14"/>
      <c r="G600" s="14"/>
      <c r="H600" s="14"/>
      <c r="Q600" s="72"/>
    </row>
    <row r="601">
      <c r="E601" s="14"/>
      <c r="G601" s="14"/>
      <c r="H601" s="14"/>
      <c r="Q601" s="72"/>
    </row>
    <row r="602">
      <c r="E602" s="14"/>
      <c r="G602" s="14"/>
      <c r="H602" s="14"/>
      <c r="Q602" s="72"/>
    </row>
    <row r="603">
      <c r="E603" s="14"/>
      <c r="G603" s="14"/>
      <c r="H603" s="14"/>
      <c r="Q603" s="72"/>
    </row>
    <row r="604">
      <c r="E604" s="14"/>
      <c r="G604" s="14"/>
      <c r="H604" s="14"/>
      <c r="Q604" s="72"/>
    </row>
    <row r="605">
      <c r="E605" s="14"/>
      <c r="G605" s="14"/>
      <c r="H605" s="14"/>
      <c r="Q605" s="72"/>
    </row>
    <row r="606">
      <c r="E606" s="14"/>
      <c r="G606" s="14"/>
      <c r="H606" s="14"/>
      <c r="Q606" s="72"/>
    </row>
    <row r="607">
      <c r="E607" s="14"/>
      <c r="G607" s="14"/>
      <c r="H607" s="14"/>
      <c r="Q607" s="72"/>
    </row>
    <row r="608">
      <c r="E608" s="14"/>
      <c r="G608" s="14"/>
      <c r="H608" s="14"/>
      <c r="Q608" s="72"/>
    </row>
    <row r="609">
      <c r="E609" s="14"/>
      <c r="G609" s="14"/>
      <c r="H609" s="14"/>
      <c r="Q609" s="72"/>
    </row>
    <row r="610">
      <c r="E610" s="14"/>
      <c r="G610" s="14"/>
      <c r="H610" s="14"/>
      <c r="Q610" s="72"/>
    </row>
    <row r="611">
      <c r="E611" s="14"/>
      <c r="G611" s="14"/>
      <c r="H611" s="14"/>
      <c r="Q611" s="72"/>
    </row>
    <row r="612">
      <c r="E612" s="14"/>
      <c r="G612" s="14"/>
      <c r="H612" s="14"/>
      <c r="Q612" s="72"/>
    </row>
    <row r="613">
      <c r="E613" s="14"/>
      <c r="G613" s="14"/>
      <c r="H613" s="14"/>
      <c r="Q613" s="72"/>
    </row>
    <row r="614">
      <c r="E614" s="14"/>
      <c r="G614" s="14"/>
      <c r="H614" s="14"/>
      <c r="Q614" s="72"/>
    </row>
    <row r="615">
      <c r="E615" s="14"/>
      <c r="G615" s="14"/>
      <c r="H615" s="14"/>
      <c r="Q615" s="72"/>
    </row>
    <row r="616">
      <c r="E616" s="14"/>
      <c r="G616" s="14"/>
      <c r="H616" s="14"/>
      <c r="Q616" s="72"/>
    </row>
    <row r="617">
      <c r="E617" s="14"/>
      <c r="G617" s="14"/>
      <c r="H617" s="14"/>
      <c r="Q617" s="72"/>
    </row>
    <row r="618">
      <c r="E618" s="14"/>
      <c r="G618" s="14"/>
      <c r="H618" s="14"/>
      <c r="Q618" s="72"/>
    </row>
    <row r="619">
      <c r="E619" s="14"/>
      <c r="G619" s="14"/>
      <c r="H619" s="14"/>
      <c r="Q619" s="72"/>
    </row>
    <row r="620">
      <c r="E620" s="14"/>
      <c r="G620" s="14"/>
      <c r="H620" s="14"/>
      <c r="Q620" s="72"/>
    </row>
    <row r="621">
      <c r="E621" s="14"/>
      <c r="G621" s="14"/>
      <c r="H621" s="14"/>
      <c r="Q621" s="72"/>
    </row>
    <row r="622">
      <c r="E622" s="14"/>
      <c r="G622" s="14"/>
      <c r="H622" s="14"/>
      <c r="Q622" s="72"/>
    </row>
    <row r="623">
      <c r="E623" s="14"/>
      <c r="G623" s="14"/>
      <c r="H623" s="14"/>
      <c r="Q623" s="72"/>
    </row>
    <row r="624">
      <c r="E624" s="14"/>
      <c r="G624" s="14"/>
      <c r="H624" s="14"/>
      <c r="Q624" s="72"/>
    </row>
    <row r="625">
      <c r="E625" s="14"/>
      <c r="G625" s="14"/>
      <c r="H625" s="14"/>
      <c r="Q625" s="72"/>
    </row>
    <row r="626">
      <c r="E626" s="14"/>
      <c r="G626" s="14"/>
      <c r="H626" s="14"/>
      <c r="Q626" s="72"/>
    </row>
    <row r="627">
      <c r="E627" s="14"/>
      <c r="G627" s="14"/>
      <c r="H627" s="14"/>
      <c r="Q627" s="72"/>
    </row>
    <row r="628">
      <c r="E628" s="14"/>
      <c r="G628" s="14"/>
      <c r="H628" s="14"/>
      <c r="Q628" s="72"/>
    </row>
    <row r="629">
      <c r="E629" s="14"/>
      <c r="G629" s="14"/>
      <c r="H629" s="14"/>
      <c r="Q629" s="72"/>
    </row>
    <row r="630">
      <c r="E630" s="14"/>
      <c r="G630" s="14"/>
      <c r="H630" s="14"/>
      <c r="Q630" s="72"/>
    </row>
    <row r="631">
      <c r="E631" s="14"/>
      <c r="G631" s="14"/>
      <c r="H631" s="14"/>
      <c r="Q631" s="72"/>
    </row>
    <row r="632">
      <c r="E632" s="14"/>
      <c r="G632" s="14"/>
      <c r="H632" s="14"/>
      <c r="Q632" s="72"/>
    </row>
    <row r="633">
      <c r="E633" s="14"/>
      <c r="G633" s="14"/>
      <c r="H633" s="14"/>
      <c r="Q633" s="72"/>
    </row>
    <row r="634">
      <c r="E634" s="14"/>
      <c r="G634" s="14"/>
      <c r="H634" s="14"/>
      <c r="Q634" s="72"/>
    </row>
    <row r="635">
      <c r="E635" s="14"/>
      <c r="G635" s="14"/>
      <c r="H635" s="14"/>
      <c r="Q635" s="72"/>
    </row>
    <row r="636">
      <c r="E636" s="14"/>
      <c r="G636" s="14"/>
      <c r="H636" s="14"/>
      <c r="Q636" s="72"/>
    </row>
    <row r="637">
      <c r="E637" s="14"/>
      <c r="G637" s="14"/>
      <c r="H637" s="14"/>
      <c r="Q637" s="72"/>
    </row>
    <row r="638">
      <c r="E638" s="14"/>
      <c r="G638" s="14"/>
      <c r="H638" s="14"/>
      <c r="Q638" s="72"/>
    </row>
    <row r="639">
      <c r="E639" s="14"/>
      <c r="G639" s="14"/>
      <c r="H639" s="14"/>
      <c r="Q639" s="72"/>
    </row>
    <row r="640">
      <c r="E640" s="14"/>
      <c r="G640" s="14"/>
      <c r="H640" s="14"/>
      <c r="Q640" s="72"/>
    </row>
    <row r="641">
      <c r="E641" s="14"/>
      <c r="G641" s="14"/>
      <c r="H641" s="14"/>
      <c r="Q641" s="72"/>
    </row>
    <row r="642">
      <c r="E642" s="14"/>
      <c r="G642" s="14"/>
      <c r="H642" s="14"/>
      <c r="Q642" s="72"/>
    </row>
    <row r="643">
      <c r="E643" s="14"/>
      <c r="G643" s="14"/>
      <c r="H643" s="14"/>
      <c r="Q643" s="72"/>
    </row>
    <row r="644">
      <c r="E644" s="14"/>
      <c r="G644" s="14"/>
      <c r="H644" s="14"/>
      <c r="Q644" s="72"/>
    </row>
    <row r="645">
      <c r="E645" s="14"/>
      <c r="G645" s="14"/>
      <c r="H645" s="14"/>
      <c r="Q645" s="72"/>
    </row>
    <row r="646">
      <c r="E646" s="14"/>
      <c r="G646" s="14"/>
      <c r="H646" s="14"/>
      <c r="Q646" s="72"/>
    </row>
    <row r="647">
      <c r="E647" s="14"/>
      <c r="G647" s="14"/>
      <c r="H647" s="14"/>
      <c r="Q647" s="72"/>
    </row>
    <row r="648">
      <c r="E648" s="14"/>
      <c r="G648" s="14"/>
      <c r="H648" s="14"/>
      <c r="Q648" s="72"/>
    </row>
    <row r="649">
      <c r="E649" s="14"/>
      <c r="G649" s="14"/>
      <c r="H649" s="14"/>
      <c r="Q649" s="72"/>
    </row>
    <row r="650">
      <c r="E650" s="14"/>
      <c r="G650" s="14"/>
      <c r="H650" s="14"/>
      <c r="Q650" s="72"/>
    </row>
    <row r="651">
      <c r="E651" s="14"/>
      <c r="G651" s="14"/>
      <c r="H651" s="14"/>
      <c r="Q651" s="72"/>
    </row>
    <row r="652">
      <c r="E652" s="14"/>
      <c r="G652" s="14"/>
      <c r="H652" s="14"/>
      <c r="Q652" s="72"/>
    </row>
    <row r="653">
      <c r="E653" s="14"/>
      <c r="G653" s="14"/>
      <c r="H653" s="14"/>
      <c r="Q653" s="72"/>
    </row>
    <row r="654">
      <c r="E654" s="14"/>
      <c r="G654" s="14"/>
      <c r="H654" s="14"/>
      <c r="Q654" s="72"/>
    </row>
    <row r="655">
      <c r="E655" s="14"/>
      <c r="G655" s="14"/>
      <c r="H655" s="14"/>
      <c r="Q655" s="72"/>
    </row>
    <row r="656">
      <c r="E656" s="14"/>
      <c r="G656" s="14"/>
      <c r="H656" s="14"/>
      <c r="Q656" s="72"/>
    </row>
    <row r="657">
      <c r="E657" s="14"/>
      <c r="G657" s="14"/>
      <c r="H657" s="14"/>
      <c r="Q657" s="72"/>
    </row>
    <row r="658">
      <c r="E658" s="14"/>
      <c r="G658" s="14"/>
      <c r="H658" s="14"/>
      <c r="Q658" s="72"/>
    </row>
    <row r="659">
      <c r="E659" s="14"/>
      <c r="G659" s="14"/>
      <c r="H659" s="14"/>
      <c r="Q659" s="72"/>
    </row>
    <row r="660">
      <c r="E660" s="14"/>
      <c r="G660" s="14"/>
      <c r="H660" s="14"/>
      <c r="Q660" s="72"/>
    </row>
    <row r="661">
      <c r="E661" s="14"/>
      <c r="G661" s="14"/>
      <c r="H661" s="14"/>
      <c r="Q661" s="72"/>
    </row>
    <row r="662">
      <c r="E662" s="14"/>
      <c r="G662" s="14"/>
      <c r="H662" s="14"/>
      <c r="Q662" s="72"/>
    </row>
    <row r="663">
      <c r="E663" s="14"/>
      <c r="G663" s="14"/>
      <c r="H663" s="14"/>
      <c r="Q663" s="72"/>
    </row>
    <row r="664">
      <c r="E664" s="14"/>
      <c r="G664" s="14"/>
      <c r="H664" s="14"/>
      <c r="Q664" s="72"/>
    </row>
    <row r="665">
      <c r="E665" s="14"/>
      <c r="G665" s="14"/>
      <c r="H665" s="14"/>
      <c r="Q665" s="72"/>
    </row>
    <row r="666">
      <c r="E666" s="14"/>
      <c r="G666" s="14"/>
      <c r="H666" s="14"/>
      <c r="Q666" s="72"/>
    </row>
    <row r="667">
      <c r="E667" s="14"/>
      <c r="G667" s="14"/>
      <c r="H667" s="14"/>
      <c r="Q667" s="72"/>
    </row>
    <row r="668">
      <c r="E668" s="14"/>
      <c r="G668" s="14"/>
      <c r="H668" s="14"/>
      <c r="Q668" s="72"/>
    </row>
    <row r="669">
      <c r="E669" s="14"/>
      <c r="G669" s="14"/>
      <c r="H669" s="14"/>
      <c r="Q669" s="72"/>
    </row>
    <row r="670">
      <c r="E670" s="14"/>
      <c r="G670" s="14"/>
      <c r="H670" s="14"/>
      <c r="Q670" s="72"/>
    </row>
    <row r="671">
      <c r="E671" s="14"/>
      <c r="G671" s="14"/>
      <c r="H671" s="14"/>
      <c r="Q671" s="72"/>
    </row>
    <row r="672">
      <c r="E672" s="14"/>
      <c r="G672" s="14"/>
      <c r="H672" s="14"/>
      <c r="Q672" s="72"/>
    </row>
    <row r="673">
      <c r="E673" s="14"/>
      <c r="G673" s="14"/>
      <c r="H673" s="14"/>
      <c r="Q673" s="72"/>
    </row>
    <row r="674">
      <c r="E674" s="14"/>
      <c r="G674" s="14"/>
      <c r="H674" s="14"/>
      <c r="Q674" s="72"/>
    </row>
    <row r="675">
      <c r="E675" s="14"/>
      <c r="G675" s="14"/>
      <c r="H675" s="14"/>
      <c r="Q675" s="72"/>
    </row>
    <row r="676">
      <c r="E676" s="14"/>
      <c r="G676" s="14"/>
      <c r="H676" s="14"/>
      <c r="Q676" s="72"/>
    </row>
    <row r="677">
      <c r="E677" s="14"/>
      <c r="G677" s="14"/>
      <c r="H677" s="14"/>
      <c r="Q677" s="72"/>
    </row>
    <row r="678">
      <c r="E678" s="14"/>
      <c r="G678" s="14"/>
      <c r="H678" s="14"/>
      <c r="Q678" s="72"/>
    </row>
    <row r="679">
      <c r="E679" s="14"/>
      <c r="G679" s="14"/>
      <c r="H679" s="14"/>
      <c r="Q679" s="72"/>
    </row>
    <row r="680">
      <c r="E680" s="14"/>
      <c r="G680" s="14"/>
      <c r="H680" s="14"/>
      <c r="Q680" s="72"/>
    </row>
    <row r="681">
      <c r="E681" s="14"/>
      <c r="G681" s="14"/>
      <c r="H681" s="14"/>
      <c r="Q681" s="72"/>
    </row>
    <row r="682">
      <c r="E682" s="14"/>
      <c r="G682" s="14"/>
      <c r="H682" s="14"/>
      <c r="Q682" s="72"/>
    </row>
    <row r="683">
      <c r="E683" s="14"/>
      <c r="G683" s="14"/>
      <c r="H683" s="14"/>
      <c r="Q683" s="72"/>
    </row>
    <row r="684">
      <c r="E684" s="14"/>
      <c r="G684" s="14"/>
      <c r="H684" s="14"/>
      <c r="Q684" s="72"/>
    </row>
    <row r="685">
      <c r="E685" s="14"/>
      <c r="G685" s="14"/>
      <c r="H685" s="14"/>
      <c r="Q685" s="72"/>
    </row>
    <row r="686">
      <c r="E686" s="14"/>
      <c r="G686" s="14"/>
      <c r="H686" s="14"/>
      <c r="Q686" s="72"/>
    </row>
    <row r="687">
      <c r="E687" s="14"/>
      <c r="G687" s="14"/>
      <c r="H687" s="14"/>
      <c r="Q687" s="72"/>
    </row>
    <row r="688">
      <c r="E688" s="14"/>
      <c r="G688" s="14"/>
      <c r="H688" s="14"/>
      <c r="Q688" s="72"/>
    </row>
    <row r="689">
      <c r="E689" s="14"/>
      <c r="G689" s="14"/>
      <c r="H689" s="14"/>
      <c r="Q689" s="72"/>
    </row>
    <row r="690">
      <c r="E690" s="14"/>
      <c r="G690" s="14"/>
      <c r="H690" s="14"/>
      <c r="Q690" s="72"/>
    </row>
    <row r="691">
      <c r="E691" s="14"/>
      <c r="G691" s="14"/>
      <c r="H691" s="14"/>
      <c r="Q691" s="72"/>
    </row>
    <row r="692">
      <c r="E692" s="14"/>
      <c r="G692" s="14"/>
      <c r="H692" s="14"/>
      <c r="Q692" s="72"/>
    </row>
    <row r="693">
      <c r="E693" s="14"/>
      <c r="G693" s="14"/>
      <c r="H693" s="14"/>
      <c r="Q693" s="72"/>
    </row>
    <row r="694">
      <c r="E694" s="14"/>
      <c r="G694" s="14"/>
      <c r="H694" s="14"/>
      <c r="Q694" s="72"/>
    </row>
    <row r="695">
      <c r="E695" s="14"/>
      <c r="G695" s="14"/>
      <c r="H695" s="14"/>
      <c r="Q695" s="72"/>
    </row>
    <row r="696">
      <c r="E696" s="14"/>
      <c r="G696" s="14"/>
      <c r="H696" s="14"/>
      <c r="Q696" s="72"/>
    </row>
    <row r="697">
      <c r="E697" s="14"/>
      <c r="G697" s="14"/>
      <c r="H697" s="14"/>
      <c r="Q697" s="72"/>
    </row>
    <row r="698">
      <c r="E698" s="14"/>
      <c r="G698" s="14"/>
      <c r="H698" s="14"/>
      <c r="Q698" s="72"/>
    </row>
    <row r="699">
      <c r="E699" s="14"/>
      <c r="G699" s="14"/>
      <c r="H699" s="14"/>
      <c r="Q699" s="72"/>
    </row>
    <row r="700">
      <c r="E700" s="14"/>
      <c r="G700" s="14"/>
      <c r="H700" s="14"/>
      <c r="Q700" s="72"/>
    </row>
    <row r="701">
      <c r="E701" s="14"/>
      <c r="G701" s="14"/>
      <c r="H701" s="14"/>
      <c r="Q701" s="72"/>
    </row>
    <row r="702">
      <c r="E702" s="14"/>
      <c r="G702" s="14"/>
      <c r="H702" s="14"/>
      <c r="Q702" s="72"/>
    </row>
    <row r="703">
      <c r="E703" s="14"/>
      <c r="G703" s="14"/>
      <c r="H703" s="14"/>
      <c r="Q703" s="72"/>
    </row>
    <row r="704">
      <c r="E704" s="14"/>
      <c r="G704" s="14"/>
      <c r="H704" s="14"/>
      <c r="Q704" s="72"/>
    </row>
    <row r="705">
      <c r="E705" s="14"/>
      <c r="G705" s="14"/>
      <c r="H705" s="14"/>
      <c r="Q705" s="72"/>
    </row>
    <row r="706">
      <c r="E706" s="14"/>
      <c r="G706" s="14"/>
      <c r="H706" s="14"/>
      <c r="Q706" s="72"/>
    </row>
    <row r="707">
      <c r="E707" s="14"/>
      <c r="G707" s="14"/>
      <c r="H707" s="14"/>
      <c r="Q707" s="72"/>
    </row>
    <row r="708">
      <c r="E708" s="14"/>
      <c r="G708" s="14"/>
      <c r="H708" s="14"/>
      <c r="Q708" s="72"/>
    </row>
    <row r="709">
      <c r="E709" s="14"/>
      <c r="G709" s="14"/>
      <c r="H709" s="14"/>
      <c r="Q709" s="72"/>
    </row>
    <row r="710">
      <c r="E710" s="14"/>
      <c r="G710" s="14"/>
      <c r="H710" s="14"/>
      <c r="Q710" s="72"/>
    </row>
    <row r="711">
      <c r="E711" s="14"/>
      <c r="G711" s="14"/>
      <c r="H711" s="14"/>
      <c r="Q711" s="72"/>
    </row>
    <row r="712">
      <c r="E712" s="14"/>
      <c r="G712" s="14"/>
      <c r="H712" s="14"/>
      <c r="Q712" s="72"/>
    </row>
    <row r="713">
      <c r="E713" s="14"/>
      <c r="G713" s="14"/>
      <c r="H713" s="14"/>
      <c r="Q713" s="72"/>
    </row>
    <row r="714">
      <c r="E714" s="14"/>
      <c r="G714" s="14"/>
      <c r="H714" s="14"/>
      <c r="Q714" s="72"/>
    </row>
    <row r="715">
      <c r="E715" s="14"/>
      <c r="G715" s="14"/>
      <c r="H715" s="14"/>
      <c r="Q715" s="72"/>
    </row>
    <row r="716">
      <c r="E716" s="14"/>
      <c r="G716" s="14"/>
      <c r="H716" s="14"/>
      <c r="Q716" s="72"/>
    </row>
    <row r="717">
      <c r="E717" s="14"/>
      <c r="G717" s="14"/>
      <c r="H717" s="14"/>
      <c r="Q717" s="72"/>
    </row>
    <row r="718">
      <c r="E718" s="14"/>
      <c r="G718" s="14"/>
      <c r="H718" s="14"/>
      <c r="Q718" s="72"/>
    </row>
    <row r="719">
      <c r="E719" s="14"/>
      <c r="G719" s="14"/>
      <c r="H719" s="14"/>
      <c r="Q719" s="72"/>
    </row>
    <row r="720">
      <c r="E720" s="14"/>
      <c r="G720" s="14"/>
      <c r="H720" s="14"/>
      <c r="Q720" s="72"/>
    </row>
    <row r="721">
      <c r="E721" s="14"/>
      <c r="G721" s="14"/>
      <c r="H721" s="14"/>
      <c r="Q721" s="72"/>
    </row>
    <row r="722">
      <c r="E722" s="14"/>
      <c r="G722" s="14"/>
      <c r="H722" s="14"/>
      <c r="Q722" s="72"/>
    </row>
    <row r="723">
      <c r="E723" s="14"/>
      <c r="G723" s="14"/>
      <c r="H723" s="14"/>
      <c r="Q723" s="72"/>
    </row>
    <row r="724">
      <c r="E724" s="14"/>
      <c r="G724" s="14"/>
      <c r="H724" s="14"/>
      <c r="Q724" s="72"/>
    </row>
    <row r="725">
      <c r="E725" s="14"/>
      <c r="G725" s="14"/>
      <c r="H725" s="14"/>
      <c r="Q725" s="72"/>
    </row>
    <row r="726">
      <c r="E726" s="14"/>
      <c r="G726" s="14"/>
      <c r="H726" s="14"/>
      <c r="Q726" s="72"/>
    </row>
    <row r="727">
      <c r="E727" s="14"/>
      <c r="G727" s="14"/>
      <c r="H727" s="14"/>
      <c r="Q727" s="72"/>
    </row>
    <row r="728">
      <c r="E728" s="14"/>
      <c r="G728" s="14"/>
      <c r="H728" s="14"/>
      <c r="Q728" s="72"/>
    </row>
    <row r="729">
      <c r="E729" s="14"/>
      <c r="G729" s="14"/>
      <c r="H729" s="14"/>
      <c r="Q729" s="72"/>
    </row>
    <row r="730">
      <c r="E730" s="14"/>
      <c r="G730" s="14"/>
      <c r="H730" s="14"/>
      <c r="Q730" s="72"/>
    </row>
    <row r="731">
      <c r="E731" s="14"/>
      <c r="G731" s="14"/>
      <c r="H731" s="14"/>
      <c r="Q731" s="72"/>
    </row>
    <row r="732">
      <c r="E732" s="14"/>
      <c r="G732" s="14"/>
      <c r="H732" s="14"/>
      <c r="Q732" s="72"/>
    </row>
    <row r="733">
      <c r="E733" s="14"/>
      <c r="G733" s="14"/>
      <c r="H733" s="14"/>
      <c r="Q733" s="72"/>
    </row>
    <row r="734">
      <c r="E734" s="14"/>
      <c r="G734" s="14"/>
      <c r="H734" s="14"/>
      <c r="Q734" s="72"/>
    </row>
    <row r="735">
      <c r="E735" s="14"/>
      <c r="G735" s="14"/>
      <c r="H735" s="14"/>
      <c r="Q735" s="72"/>
    </row>
    <row r="736">
      <c r="E736" s="14"/>
      <c r="G736" s="14"/>
      <c r="H736" s="14"/>
      <c r="Q736" s="72"/>
    </row>
    <row r="737">
      <c r="E737" s="14"/>
      <c r="G737" s="14"/>
      <c r="H737" s="14"/>
      <c r="Q737" s="72"/>
    </row>
    <row r="738">
      <c r="E738" s="14"/>
      <c r="G738" s="14"/>
      <c r="H738" s="14"/>
      <c r="Q738" s="72"/>
    </row>
    <row r="739">
      <c r="E739" s="14"/>
      <c r="G739" s="14"/>
      <c r="H739" s="14"/>
      <c r="Q739" s="72"/>
    </row>
    <row r="740">
      <c r="E740" s="14"/>
      <c r="G740" s="14"/>
      <c r="H740" s="14"/>
      <c r="Q740" s="72"/>
    </row>
    <row r="741">
      <c r="E741" s="14"/>
      <c r="G741" s="14"/>
      <c r="H741" s="14"/>
      <c r="Q741" s="72"/>
    </row>
    <row r="742">
      <c r="E742" s="14"/>
      <c r="G742" s="14"/>
      <c r="H742" s="14"/>
      <c r="Q742" s="72"/>
    </row>
    <row r="743">
      <c r="E743" s="14"/>
      <c r="G743" s="14"/>
      <c r="H743" s="14"/>
      <c r="Q743" s="72"/>
    </row>
    <row r="744">
      <c r="E744" s="14"/>
      <c r="G744" s="14"/>
      <c r="H744" s="14"/>
      <c r="Q744" s="72"/>
    </row>
    <row r="745">
      <c r="E745" s="14"/>
      <c r="G745" s="14"/>
      <c r="H745" s="14"/>
      <c r="Q745" s="72"/>
    </row>
    <row r="746">
      <c r="E746" s="14"/>
      <c r="G746" s="14"/>
      <c r="H746" s="14"/>
      <c r="Q746" s="72"/>
    </row>
    <row r="747">
      <c r="E747" s="14"/>
      <c r="G747" s="14"/>
      <c r="H747" s="14"/>
      <c r="Q747" s="72"/>
    </row>
    <row r="748">
      <c r="E748" s="14"/>
      <c r="G748" s="14"/>
      <c r="H748" s="14"/>
      <c r="Q748" s="72"/>
    </row>
    <row r="749">
      <c r="E749" s="14"/>
      <c r="G749" s="14"/>
      <c r="H749" s="14"/>
      <c r="Q749" s="72"/>
    </row>
    <row r="750">
      <c r="E750" s="14"/>
      <c r="G750" s="14"/>
      <c r="H750" s="14"/>
      <c r="Q750" s="72"/>
    </row>
    <row r="751">
      <c r="E751" s="14"/>
      <c r="G751" s="14"/>
      <c r="H751" s="14"/>
      <c r="Q751" s="72"/>
    </row>
    <row r="752">
      <c r="E752" s="14"/>
      <c r="G752" s="14"/>
      <c r="H752" s="14"/>
      <c r="Q752" s="72"/>
    </row>
    <row r="753">
      <c r="E753" s="14"/>
      <c r="G753" s="14"/>
      <c r="H753" s="14"/>
      <c r="Q753" s="72"/>
    </row>
    <row r="754">
      <c r="E754" s="14"/>
      <c r="G754" s="14"/>
      <c r="H754" s="14"/>
      <c r="Q754" s="72"/>
    </row>
    <row r="755">
      <c r="E755" s="14"/>
      <c r="G755" s="14"/>
      <c r="H755" s="14"/>
      <c r="Q755" s="72"/>
    </row>
    <row r="756">
      <c r="E756" s="14"/>
      <c r="G756" s="14"/>
      <c r="H756" s="14"/>
      <c r="Q756" s="72"/>
    </row>
    <row r="757">
      <c r="E757" s="14"/>
      <c r="G757" s="14"/>
      <c r="H757" s="14"/>
      <c r="Q757" s="72"/>
    </row>
    <row r="758">
      <c r="E758" s="14"/>
      <c r="G758" s="14"/>
      <c r="H758" s="14"/>
      <c r="Q758" s="72"/>
    </row>
    <row r="759">
      <c r="E759" s="14"/>
      <c r="G759" s="14"/>
      <c r="H759" s="14"/>
      <c r="Q759" s="72"/>
    </row>
    <row r="760">
      <c r="E760" s="14"/>
      <c r="G760" s="14"/>
      <c r="H760" s="14"/>
      <c r="Q760" s="72"/>
    </row>
    <row r="761">
      <c r="E761" s="14"/>
      <c r="G761" s="14"/>
      <c r="H761" s="14"/>
      <c r="Q761" s="72"/>
    </row>
    <row r="762">
      <c r="E762" s="14"/>
      <c r="G762" s="14"/>
      <c r="H762" s="14"/>
      <c r="Q762" s="72"/>
    </row>
    <row r="763">
      <c r="E763" s="14"/>
      <c r="G763" s="14"/>
      <c r="H763" s="14"/>
      <c r="Q763" s="72"/>
    </row>
    <row r="764">
      <c r="E764" s="14"/>
      <c r="G764" s="14"/>
      <c r="H764" s="14"/>
      <c r="Q764" s="72"/>
    </row>
    <row r="765">
      <c r="E765" s="14"/>
      <c r="G765" s="14"/>
      <c r="H765" s="14"/>
      <c r="Q765" s="72"/>
    </row>
    <row r="766">
      <c r="E766" s="14"/>
      <c r="G766" s="14"/>
      <c r="H766" s="14"/>
      <c r="Q766" s="72"/>
    </row>
    <row r="767">
      <c r="E767" s="14"/>
      <c r="G767" s="14"/>
      <c r="H767" s="14"/>
      <c r="Q767" s="72"/>
    </row>
    <row r="768">
      <c r="E768" s="14"/>
      <c r="G768" s="14"/>
      <c r="H768" s="14"/>
      <c r="Q768" s="72"/>
    </row>
    <row r="769">
      <c r="E769" s="14"/>
      <c r="G769" s="14"/>
      <c r="H769" s="14"/>
      <c r="Q769" s="72"/>
    </row>
    <row r="770">
      <c r="E770" s="14"/>
      <c r="G770" s="14"/>
      <c r="H770" s="14"/>
      <c r="Q770" s="72"/>
    </row>
    <row r="771">
      <c r="E771" s="14"/>
      <c r="G771" s="14"/>
      <c r="H771" s="14"/>
      <c r="Q771" s="72"/>
    </row>
    <row r="772">
      <c r="E772" s="14"/>
      <c r="G772" s="14"/>
      <c r="H772" s="14"/>
      <c r="Q772" s="72"/>
    </row>
    <row r="773">
      <c r="E773" s="14"/>
      <c r="G773" s="14"/>
      <c r="H773" s="14"/>
      <c r="Q773" s="72"/>
    </row>
    <row r="774">
      <c r="E774" s="14"/>
      <c r="G774" s="14"/>
      <c r="H774" s="14"/>
      <c r="Q774" s="72"/>
    </row>
    <row r="775">
      <c r="E775" s="14"/>
      <c r="G775" s="14"/>
      <c r="H775" s="14"/>
      <c r="Q775" s="72"/>
    </row>
    <row r="776">
      <c r="E776" s="14"/>
      <c r="G776" s="14"/>
      <c r="H776" s="14"/>
      <c r="Q776" s="72"/>
    </row>
    <row r="777">
      <c r="E777" s="14"/>
      <c r="G777" s="14"/>
      <c r="H777" s="14"/>
      <c r="Q777" s="72"/>
    </row>
    <row r="778">
      <c r="E778" s="14"/>
      <c r="G778" s="14"/>
      <c r="H778" s="14"/>
      <c r="Q778" s="72"/>
    </row>
    <row r="779">
      <c r="E779" s="14"/>
      <c r="G779" s="14"/>
      <c r="H779" s="14"/>
      <c r="Q779" s="72"/>
    </row>
    <row r="780">
      <c r="E780" s="14"/>
      <c r="G780" s="14"/>
      <c r="H780" s="14"/>
      <c r="Q780" s="72"/>
    </row>
    <row r="781">
      <c r="E781" s="14"/>
      <c r="G781" s="14"/>
      <c r="H781" s="14"/>
      <c r="Q781" s="72"/>
    </row>
    <row r="782">
      <c r="E782" s="14"/>
      <c r="G782" s="14"/>
      <c r="H782" s="14"/>
      <c r="Q782" s="72"/>
    </row>
    <row r="783">
      <c r="E783" s="14"/>
      <c r="G783" s="14"/>
      <c r="H783" s="14"/>
      <c r="Q783" s="72"/>
    </row>
    <row r="784">
      <c r="E784" s="14"/>
      <c r="G784" s="14"/>
      <c r="H784" s="14"/>
      <c r="Q784" s="72"/>
    </row>
    <row r="785">
      <c r="E785" s="14"/>
      <c r="G785" s="14"/>
      <c r="H785" s="14"/>
      <c r="Q785" s="72"/>
    </row>
    <row r="786">
      <c r="E786" s="14"/>
      <c r="G786" s="14"/>
      <c r="H786" s="14"/>
      <c r="Q786" s="72"/>
    </row>
    <row r="787">
      <c r="E787" s="14"/>
      <c r="G787" s="14"/>
      <c r="H787" s="14"/>
      <c r="Q787" s="72"/>
    </row>
    <row r="788">
      <c r="E788" s="14"/>
      <c r="G788" s="14"/>
      <c r="H788" s="14"/>
      <c r="Q788" s="72"/>
    </row>
    <row r="789">
      <c r="E789" s="14"/>
      <c r="G789" s="14"/>
      <c r="H789" s="14"/>
      <c r="Q789" s="72"/>
    </row>
    <row r="790">
      <c r="E790" s="14"/>
      <c r="G790" s="14"/>
      <c r="H790" s="14"/>
      <c r="Q790" s="72"/>
    </row>
    <row r="791">
      <c r="E791" s="14"/>
      <c r="G791" s="14"/>
      <c r="H791" s="14"/>
      <c r="Q791" s="72"/>
    </row>
    <row r="792">
      <c r="E792" s="14"/>
      <c r="G792" s="14"/>
      <c r="H792" s="14"/>
      <c r="Q792" s="72"/>
    </row>
    <row r="793">
      <c r="E793" s="14"/>
      <c r="G793" s="14"/>
      <c r="H793" s="14"/>
      <c r="Q793" s="72"/>
    </row>
    <row r="794">
      <c r="E794" s="14"/>
      <c r="G794" s="14"/>
      <c r="H794" s="14"/>
      <c r="Q794" s="72"/>
    </row>
    <row r="795">
      <c r="E795" s="14"/>
      <c r="G795" s="14"/>
      <c r="H795" s="14"/>
      <c r="Q795" s="72"/>
    </row>
    <row r="796">
      <c r="E796" s="14"/>
      <c r="G796" s="14"/>
      <c r="H796" s="14"/>
      <c r="Q796" s="72"/>
    </row>
    <row r="797">
      <c r="E797" s="14"/>
      <c r="G797" s="14"/>
      <c r="H797" s="14"/>
      <c r="Q797" s="72"/>
    </row>
    <row r="798">
      <c r="E798" s="14"/>
      <c r="G798" s="14"/>
      <c r="H798" s="14"/>
      <c r="Q798" s="72"/>
    </row>
    <row r="799">
      <c r="E799" s="14"/>
      <c r="G799" s="14"/>
      <c r="H799" s="14"/>
      <c r="Q799" s="72"/>
    </row>
    <row r="800">
      <c r="E800" s="14"/>
      <c r="G800" s="14"/>
      <c r="H800" s="14"/>
      <c r="Q800" s="72"/>
    </row>
    <row r="801">
      <c r="E801" s="14"/>
      <c r="G801" s="14"/>
      <c r="H801" s="14"/>
      <c r="Q801" s="72"/>
    </row>
    <row r="802">
      <c r="E802" s="14"/>
      <c r="G802" s="14"/>
      <c r="H802" s="14"/>
      <c r="Q802" s="72"/>
    </row>
    <row r="803">
      <c r="E803" s="14"/>
      <c r="G803" s="14"/>
      <c r="H803" s="14"/>
      <c r="Q803" s="72"/>
    </row>
    <row r="804">
      <c r="E804" s="14"/>
      <c r="G804" s="14"/>
      <c r="H804" s="14"/>
      <c r="Q804" s="72"/>
    </row>
    <row r="805">
      <c r="E805" s="14"/>
      <c r="G805" s="14"/>
      <c r="H805" s="14"/>
      <c r="Q805" s="72"/>
    </row>
    <row r="806">
      <c r="E806" s="14"/>
      <c r="G806" s="14"/>
      <c r="H806" s="14"/>
      <c r="Q806" s="72"/>
    </row>
    <row r="807">
      <c r="E807" s="14"/>
      <c r="G807" s="14"/>
      <c r="H807" s="14"/>
      <c r="Q807" s="72"/>
    </row>
    <row r="808">
      <c r="E808" s="14"/>
      <c r="G808" s="14"/>
      <c r="H808" s="14"/>
      <c r="Q808" s="72"/>
    </row>
    <row r="809">
      <c r="E809" s="14"/>
      <c r="G809" s="14"/>
      <c r="H809" s="14"/>
      <c r="Q809" s="72"/>
    </row>
    <row r="810">
      <c r="E810" s="14"/>
      <c r="G810" s="14"/>
      <c r="H810" s="14"/>
      <c r="Q810" s="72"/>
    </row>
    <row r="811">
      <c r="E811" s="14"/>
      <c r="G811" s="14"/>
      <c r="H811" s="14"/>
      <c r="Q811" s="72"/>
    </row>
    <row r="812">
      <c r="E812" s="14"/>
      <c r="G812" s="14"/>
      <c r="H812" s="14"/>
      <c r="Q812" s="72"/>
    </row>
    <row r="813">
      <c r="E813" s="14"/>
      <c r="G813" s="14"/>
      <c r="H813" s="14"/>
      <c r="Q813" s="72"/>
    </row>
    <row r="814">
      <c r="E814" s="14"/>
      <c r="G814" s="14"/>
      <c r="H814" s="14"/>
      <c r="Q814" s="72"/>
    </row>
    <row r="815">
      <c r="E815" s="14"/>
      <c r="G815" s="14"/>
      <c r="H815" s="14"/>
      <c r="Q815" s="72"/>
    </row>
    <row r="816">
      <c r="E816" s="14"/>
      <c r="G816" s="14"/>
      <c r="H816" s="14"/>
      <c r="Q816" s="72"/>
    </row>
    <row r="817">
      <c r="E817" s="14"/>
      <c r="G817" s="14"/>
      <c r="H817" s="14"/>
      <c r="Q817" s="72"/>
    </row>
    <row r="818">
      <c r="E818" s="14"/>
      <c r="G818" s="14"/>
      <c r="H818" s="14"/>
      <c r="Q818" s="72"/>
    </row>
    <row r="819">
      <c r="E819" s="14"/>
      <c r="G819" s="14"/>
      <c r="H819" s="14"/>
      <c r="Q819" s="72"/>
    </row>
    <row r="820">
      <c r="E820" s="14"/>
      <c r="G820" s="14"/>
      <c r="H820" s="14"/>
      <c r="Q820" s="72"/>
    </row>
    <row r="821">
      <c r="E821" s="14"/>
      <c r="G821" s="14"/>
      <c r="H821" s="14"/>
      <c r="Q821" s="72"/>
    </row>
    <row r="822">
      <c r="E822" s="14"/>
      <c r="G822" s="14"/>
      <c r="H822" s="14"/>
      <c r="Q822" s="72"/>
    </row>
    <row r="823">
      <c r="E823" s="14"/>
      <c r="G823" s="14"/>
      <c r="H823" s="14"/>
      <c r="Q823" s="72"/>
    </row>
    <row r="824">
      <c r="E824" s="14"/>
      <c r="G824" s="14"/>
      <c r="H824" s="14"/>
      <c r="Q824" s="72"/>
    </row>
    <row r="825">
      <c r="E825" s="14"/>
      <c r="G825" s="14"/>
      <c r="H825" s="14"/>
      <c r="Q825" s="72"/>
    </row>
    <row r="826">
      <c r="E826" s="14"/>
      <c r="G826" s="14"/>
      <c r="H826" s="14"/>
      <c r="Q826" s="72"/>
    </row>
    <row r="827">
      <c r="E827" s="14"/>
      <c r="G827" s="14"/>
      <c r="H827" s="14"/>
      <c r="Q827" s="72"/>
    </row>
    <row r="828">
      <c r="E828" s="14"/>
      <c r="G828" s="14"/>
      <c r="H828" s="14"/>
      <c r="Q828" s="72"/>
    </row>
    <row r="829">
      <c r="E829" s="14"/>
      <c r="G829" s="14"/>
      <c r="H829" s="14"/>
      <c r="Q829" s="72"/>
    </row>
    <row r="830">
      <c r="E830" s="14"/>
      <c r="G830" s="14"/>
      <c r="H830" s="14"/>
      <c r="Q830" s="72"/>
    </row>
    <row r="831">
      <c r="E831" s="14"/>
      <c r="G831" s="14"/>
      <c r="H831" s="14"/>
      <c r="Q831" s="72"/>
    </row>
    <row r="832">
      <c r="E832" s="14"/>
      <c r="G832" s="14"/>
      <c r="H832" s="14"/>
      <c r="Q832" s="72"/>
    </row>
    <row r="833">
      <c r="E833" s="14"/>
      <c r="G833" s="14"/>
      <c r="H833" s="14"/>
      <c r="Q833" s="72"/>
    </row>
    <row r="834">
      <c r="E834" s="14"/>
      <c r="G834" s="14"/>
      <c r="H834" s="14"/>
      <c r="Q834" s="72"/>
    </row>
    <row r="835">
      <c r="E835" s="14"/>
      <c r="G835" s="14"/>
      <c r="H835" s="14"/>
      <c r="Q835" s="72"/>
    </row>
    <row r="836">
      <c r="E836" s="14"/>
      <c r="G836" s="14"/>
      <c r="H836" s="14"/>
      <c r="Q836" s="72"/>
    </row>
    <row r="837">
      <c r="E837" s="14"/>
      <c r="G837" s="14"/>
      <c r="H837" s="14"/>
      <c r="Q837" s="72"/>
    </row>
    <row r="838">
      <c r="E838" s="14"/>
      <c r="G838" s="14"/>
      <c r="H838" s="14"/>
      <c r="Q838" s="72"/>
    </row>
    <row r="839">
      <c r="E839" s="14"/>
      <c r="G839" s="14"/>
      <c r="H839" s="14"/>
      <c r="Q839" s="72"/>
    </row>
    <row r="840">
      <c r="E840" s="14"/>
      <c r="G840" s="14"/>
      <c r="H840" s="14"/>
      <c r="Q840" s="72"/>
    </row>
    <row r="841">
      <c r="E841" s="14"/>
      <c r="G841" s="14"/>
      <c r="H841" s="14"/>
      <c r="Q841" s="72"/>
    </row>
    <row r="842">
      <c r="E842" s="14"/>
      <c r="G842" s="14"/>
      <c r="H842" s="14"/>
      <c r="Q842" s="72"/>
    </row>
    <row r="843">
      <c r="E843" s="14"/>
      <c r="G843" s="14"/>
      <c r="H843" s="14"/>
      <c r="Q843" s="72"/>
    </row>
    <row r="844">
      <c r="E844" s="14"/>
      <c r="G844" s="14"/>
      <c r="H844" s="14"/>
      <c r="Q844" s="72"/>
    </row>
    <row r="845">
      <c r="E845" s="14"/>
      <c r="G845" s="14"/>
      <c r="H845" s="14"/>
      <c r="Q845" s="72"/>
    </row>
    <row r="846">
      <c r="E846" s="14"/>
      <c r="G846" s="14"/>
      <c r="H846" s="14"/>
      <c r="Q846" s="72"/>
    </row>
    <row r="847">
      <c r="E847" s="14"/>
      <c r="G847" s="14"/>
      <c r="H847" s="14"/>
      <c r="Q847" s="72"/>
    </row>
    <row r="848">
      <c r="E848" s="14"/>
      <c r="G848" s="14"/>
      <c r="H848" s="14"/>
      <c r="Q848" s="72"/>
    </row>
    <row r="849">
      <c r="E849" s="14"/>
      <c r="G849" s="14"/>
      <c r="H849" s="14"/>
      <c r="Q849" s="72"/>
    </row>
    <row r="850">
      <c r="E850" s="14"/>
      <c r="G850" s="14"/>
      <c r="H850" s="14"/>
      <c r="Q850" s="72"/>
    </row>
    <row r="851">
      <c r="E851" s="14"/>
      <c r="G851" s="14"/>
      <c r="H851" s="14"/>
      <c r="Q851" s="72"/>
    </row>
    <row r="852">
      <c r="E852" s="14"/>
      <c r="G852" s="14"/>
      <c r="H852" s="14"/>
      <c r="Q852" s="72"/>
    </row>
    <row r="853">
      <c r="E853" s="14"/>
      <c r="G853" s="14"/>
      <c r="H853" s="14"/>
      <c r="Q853" s="72"/>
    </row>
    <row r="854">
      <c r="E854" s="14"/>
      <c r="G854" s="14"/>
      <c r="H854" s="14"/>
      <c r="Q854" s="72"/>
    </row>
    <row r="855">
      <c r="E855" s="14"/>
      <c r="G855" s="14"/>
      <c r="H855" s="14"/>
      <c r="Q855" s="72"/>
    </row>
    <row r="856">
      <c r="E856" s="14"/>
      <c r="G856" s="14"/>
      <c r="H856" s="14"/>
      <c r="Q856" s="72"/>
    </row>
    <row r="857">
      <c r="E857" s="14"/>
      <c r="G857" s="14"/>
      <c r="H857" s="14"/>
      <c r="Q857" s="72"/>
    </row>
    <row r="858">
      <c r="E858" s="14"/>
      <c r="G858" s="14"/>
      <c r="H858" s="14"/>
      <c r="Q858" s="72"/>
    </row>
    <row r="859">
      <c r="E859" s="14"/>
      <c r="G859" s="14"/>
      <c r="H859" s="14"/>
      <c r="Q859" s="72"/>
    </row>
    <row r="860">
      <c r="E860" s="14"/>
      <c r="G860" s="14"/>
      <c r="H860" s="14"/>
      <c r="Q860" s="72"/>
    </row>
    <row r="861">
      <c r="E861" s="14"/>
      <c r="G861" s="14"/>
      <c r="H861" s="14"/>
      <c r="Q861" s="72"/>
    </row>
    <row r="862">
      <c r="E862" s="14"/>
      <c r="G862" s="14"/>
      <c r="H862" s="14"/>
      <c r="Q862" s="72"/>
    </row>
    <row r="863">
      <c r="E863" s="14"/>
      <c r="G863" s="14"/>
      <c r="H863" s="14"/>
      <c r="Q863" s="72"/>
    </row>
    <row r="864">
      <c r="E864" s="14"/>
      <c r="G864" s="14"/>
      <c r="H864" s="14"/>
      <c r="Q864" s="72"/>
    </row>
    <row r="865">
      <c r="E865" s="14"/>
      <c r="G865" s="14"/>
      <c r="H865" s="14"/>
      <c r="Q865" s="72"/>
    </row>
    <row r="866">
      <c r="E866" s="14"/>
      <c r="G866" s="14"/>
      <c r="H866" s="14"/>
      <c r="Q866" s="72"/>
    </row>
    <row r="867">
      <c r="E867" s="14"/>
      <c r="G867" s="14"/>
      <c r="H867" s="14"/>
      <c r="Q867" s="72"/>
    </row>
    <row r="868">
      <c r="E868" s="14"/>
      <c r="G868" s="14"/>
      <c r="H868" s="14"/>
      <c r="Q868" s="72"/>
    </row>
    <row r="869">
      <c r="E869" s="14"/>
      <c r="G869" s="14"/>
      <c r="H869" s="14"/>
      <c r="Q869" s="72"/>
    </row>
    <row r="870">
      <c r="E870" s="14"/>
      <c r="G870" s="14"/>
      <c r="H870" s="14"/>
      <c r="Q870" s="72"/>
    </row>
    <row r="871">
      <c r="E871" s="14"/>
      <c r="G871" s="14"/>
      <c r="H871" s="14"/>
      <c r="Q871" s="72"/>
    </row>
    <row r="872">
      <c r="E872" s="14"/>
      <c r="G872" s="14"/>
      <c r="H872" s="14"/>
      <c r="Q872" s="72"/>
    </row>
    <row r="873">
      <c r="E873" s="14"/>
      <c r="G873" s="14"/>
      <c r="H873" s="14"/>
      <c r="Q873" s="72"/>
    </row>
    <row r="874">
      <c r="E874" s="14"/>
      <c r="G874" s="14"/>
      <c r="H874" s="14"/>
      <c r="Q874" s="72"/>
    </row>
    <row r="875">
      <c r="E875" s="14"/>
      <c r="G875" s="14"/>
      <c r="H875" s="14"/>
      <c r="Q875" s="72"/>
    </row>
    <row r="876">
      <c r="E876" s="14"/>
      <c r="G876" s="14"/>
      <c r="H876" s="14"/>
      <c r="Q876" s="72"/>
    </row>
    <row r="877">
      <c r="E877" s="14"/>
      <c r="G877" s="14"/>
      <c r="H877" s="14"/>
      <c r="Q877" s="72"/>
    </row>
    <row r="878">
      <c r="E878" s="14"/>
      <c r="G878" s="14"/>
      <c r="H878" s="14"/>
      <c r="Q878" s="72"/>
    </row>
    <row r="879">
      <c r="E879" s="14"/>
      <c r="G879" s="14"/>
      <c r="H879" s="14"/>
      <c r="Q879" s="72"/>
    </row>
    <row r="880">
      <c r="E880" s="14"/>
      <c r="G880" s="14"/>
      <c r="H880" s="14"/>
      <c r="Q880" s="72"/>
    </row>
    <row r="881">
      <c r="E881" s="14"/>
      <c r="G881" s="14"/>
      <c r="H881" s="14"/>
      <c r="Q881" s="72"/>
    </row>
    <row r="882">
      <c r="E882" s="14"/>
      <c r="G882" s="14"/>
      <c r="H882" s="14"/>
      <c r="Q882" s="72"/>
    </row>
    <row r="883">
      <c r="E883" s="14"/>
      <c r="G883" s="14"/>
      <c r="H883" s="14"/>
      <c r="Q883" s="72"/>
    </row>
    <row r="884">
      <c r="E884" s="14"/>
      <c r="G884" s="14"/>
      <c r="H884" s="14"/>
      <c r="Q884" s="72"/>
    </row>
    <row r="885">
      <c r="E885" s="14"/>
      <c r="G885" s="14"/>
      <c r="H885" s="14"/>
      <c r="Q885" s="72"/>
    </row>
    <row r="886">
      <c r="E886" s="14"/>
      <c r="G886" s="14"/>
      <c r="H886" s="14"/>
      <c r="Q886" s="72"/>
    </row>
    <row r="887">
      <c r="E887" s="14"/>
      <c r="G887" s="14"/>
      <c r="H887" s="14"/>
      <c r="Q887" s="72"/>
    </row>
    <row r="888">
      <c r="E888" s="14"/>
      <c r="G888" s="14"/>
      <c r="H888" s="14"/>
      <c r="Q888" s="72"/>
    </row>
    <row r="889">
      <c r="E889" s="14"/>
      <c r="G889" s="14"/>
      <c r="H889" s="14"/>
      <c r="Q889" s="72"/>
    </row>
    <row r="890">
      <c r="E890" s="14"/>
      <c r="G890" s="14"/>
      <c r="H890" s="14"/>
      <c r="Q890" s="72"/>
    </row>
    <row r="891">
      <c r="E891" s="14"/>
      <c r="G891" s="14"/>
      <c r="H891" s="14"/>
      <c r="Q891" s="72"/>
    </row>
    <row r="892">
      <c r="E892" s="14"/>
      <c r="G892" s="14"/>
      <c r="H892" s="14"/>
      <c r="Q892" s="72"/>
    </row>
    <row r="893">
      <c r="E893" s="14"/>
      <c r="G893" s="14"/>
      <c r="H893" s="14"/>
      <c r="Q893" s="72"/>
    </row>
    <row r="894">
      <c r="E894" s="14"/>
      <c r="G894" s="14"/>
      <c r="H894" s="14"/>
      <c r="Q894" s="72"/>
    </row>
    <row r="895">
      <c r="E895" s="14"/>
      <c r="G895" s="14"/>
      <c r="H895" s="14"/>
      <c r="Q895" s="72"/>
    </row>
    <row r="896">
      <c r="E896" s="14"/>
      <c r="G896" s="14"/>
      <c r="H896" s="14"/>
      <c r="Q896" s="72"/>
    </row>
    <row r="897">
      <c r="E897" s="14"/>
      <c r="G897" s="14"/>
      <c r="H897" s="14"/>
      <c r="Q897" s="72"/>
    </row>
    <row r="898">
      <c r="E898" s="14"/>
      <c r="G898" s="14"/>
      <c r="H898" s="14"/>
      <c r="Q898" s="72"/>
    </row>
    <row r="899">
      <c r="E899" s="14"/>
      <c r="G899" s="14"/>
      <c r="H899" s="14"/>
      <c r="Q899" s="72"/>
    </row>
    <row r="900">
      <c r="E900" s="14"/>
      <c r="G900" s="14"/>
      <c r="H900" s="14"/>
      <c r="Q900" s="72"/>
    </row>
    <row r="901">
      <c r="E901" s="14"/>
      <c r="G901" s="14"/>
      <c r="H901" s="14"/>
      <c r="Q901" s="72"/>
    </row>
    <row r="902">
      <c r="E902" s="14"/>
      <c r="G902" s="14"/>
      <c r="H902" s="14"/>
      <c r="Q902" s="72"/>
    </row>
    <row r="903">
      <c r="E903" s="14"/>
      <c r="G903" s="14"/>
      <c r="H903" s="14"/>
      <c r="Q903" s="72"/>
    </row>
    <row r="904">
      <c r="E904" s="14"/>
      <c r="G904" s="14"/>
      <c r="H904" s="14"/>
      <c r="Q904" s="72"/>
    </row>
    <row r="905">
      <c r="E905" s="14"/>
      <c r="G905" s="14"/>
      <c r="H905" s="14"/>
      <c r="Q905" s="72"/>
    </row>
    <row r="906">
      <c r="E906" s="14"/>
      <c r="G906" s="14"/>
      <c r="H906" s="14"/>
      <c r="Q906" s="72"/>
    </row>
    <row r="907">
      <c r="E907" s="14"/>
      <c r="G907" s="14"/>
      <c r="H907" s="14"/>
      <c r="Q907" s="72"/>
    </row>
    <row r="908">
      <c r="E908" s="14"/>
      <c r="G908" s="14"/>
      <c r="H908" s="14"/>
      <c r="Q908" s="72"/>
    </row>
    <row r="909">
      <c r="E909" s="14"/>
      <c r="G909" s="14"/>
      <c r="H909" s="14"/>
      <c r="Q909" s="72"/>
    </row>
    <row r="910">
      <c r="E910" s="14"/>
      <c r="G910" s="14"/>
      <c r="H910" s="14"/>
      <c r="Q910" s="72"/>
    </row>
    <row r="911">
      <c r="E911" s="14"/>
      <c r="G911" s="14"/>
      <c r="H911" s="14"/>
      <c r="Q911" s="72"/>
    </row>
    <row r="912">
      <c r="E912" s="14"/>
      <c r="G912" s="14"/>
      <c r="H912" s="14"/>
      <c r="Q912" s="72"/>
    </row>
    <row r="913">
      <c r="E913" s="14"/>
      <c r="G913" s="14"/>
      <c r="H913" s="14"/>
      <c r="Q913" s="72"/>
    </row>
    <row r="914">
      <c r="E914" s="14"/>
      <c r="G914" s="14"/>
      <c r="H914" s="14"/>
      <c r="Q914" s="72"/>
    </row>
    <row r="915">
      <c r="E915" s="14"/>
      <c r="G915" s="14"/>
      <c r="H915" s="14"/>
      <c r="Q915" s="72"/>
    </row>
    <row r="916">
      <c r="E916" s="14"/>
      <c r="G916" s="14"/>
      <c r="H916" s="14"/>
      <c r="Q916" s="72"/>
    </row>
    <row r="917">
      <c r="E917" s="14"/>
      <c r="G917" s="14"/>
      <c r="H917" s="14"/>
      <c r="Q917" s="72"/>
    </row>
    <row r="918">
      <c r="E918" s="14"/>
      <c r="G918" s="14"/>
      <c r="H918" s="14"/>
      <c r="Q918" s="72"/>
    </row>
    <row r="919">
      <c r="E919" s="14"/>
      <c r="G919" s="14"/>
      <c r="H919" s="14"/>
      <c r="Q919" s="72"/>
    </row>
    <row r="920">
      <c r="E920" s="14"/>
      <c r="G920" s="14"/>
      <c r="H920" s="14"/>
      <c r="Q920" s="72"/>
    </row>
    <row r="921">
      <c r="E921" s="14"/>
      <c r="G921" s="14"/>
      <c r="H921" s="14"/>
      <c r="Q921" s="72"/>
    </row>
    <row r="922">
      <c r="E922" s="14"/>
      <c r="G922" s="14"/>
      <c r="H922" s="14"/>
      <c r="Q922" s="72"/>
    </row>
    <row r="923">
      <c r="E923" s="14"/>
      <c r="G923" s="14"/>
      <c r="H923" s="14"/>
      <c r="Q923" s="72"/>
    </row>
    <row r="924">
      <c r="E924" s="14"/>
      <c r="G924" s="14"/>
      <c r="H924" s="14"/>
      <c r="Q924" s="72"/>
    </row>
    <row r="925">
      <c r="E925" s="14"/>
      <c r="G925" s="14"/>
      <c r="H925" s="14"/>
      <c r="Q925" s="72"/>
    </row>
    <row r="926">
      <c r="E926" s="14"/>
      <c r="G926" s="14"/>
      <c r="H926" s="14"/>
      <c r="Q926" s="72"/>
    </row>
    <row r="927">
      <c r="E927" s="14"/>
      <c r="G927" s="14"/>
      <c r="H927" s="14"/>
      <c r="Q927" s="72"/>
    </row>
    <row r="928">
      <c r="E928" s="14"/>
      <c r="G928" s="14"/>
      <c r="H928" s="14"/>
      <c r="Q928" s="72"/>
    </row>
    <row r="929">
      <c r="E929" s="14"/>
      <c r="G929" s="14"/>
      <c r="H929" s="14"/>
      <c r="Q929" s="72"/>
    </row>
    <row r="930">
      <c r="E930" s="14"/>
      <c r="G930" s="14"/>
      <c r="H930" s="14"/>
      <c r="Q930" s="72"/>
    </row>
    <row r="931">
      <c r="E931" s="14"/>
      <c r="G931" s="14"/>
      <c r="H931" s="14"/>
      <c r="Q931" s="72"/>
    </row>
    <row r="932">
      <c r="E932" s="14"/>
      <c r="G932" s="14"/>
      <c r="H932" s="14"/>
      <c r="Q932" s="72"/>
    </row>
    <row r="933">
      <c r="E933" s="14"/>
      <c r="G933" s="14"/>
      <c r="H933" s="14"/>
      <c r="Q933" s="72"/>
    </row>
    <row r="934">
      <c r="E934" s="14"/>
      <c r="G934" s="14"/>
      <c r="H934" s="14"/>
      <c r="Q934" s="72"/>
    </row>
    <row r="935">
      <c r="E935" s="14"/>
      <c r="G935" s="14"/>
      <c r="H935" s="14"/>
      <c r="Q935" s="72"/>
    </row>
    <row r="936">
      <c r="E936" s="14"/>
      <c r="G936" s="14"/>
      <c r="H936" s="14"/>
      <c r="Q936" s="72"/>
    </row>
    <row r="937">
      <c r="E937" s="14"/>
      <c r="G937" s="14"/>
      <c r="H937" s="14"/>
      <c r="Q937" s="72"/>
    </row>
    <row r="938">
      <c r="E938" s="14"/>
      <c r="G938" s="14"/>
      <c r="H938" s="14"/>
      <c r="Q938" s="72"/>
    </row>
    <row r="939">
      <c r="E939" s="14"/>
      <c r="G939" s="14"/>
      <c r="H939" s="14"/>
      <c r="Q939" s="72"/>
    </row>
    <row r="940">
      <c r="E940" s="14"/>
      <c r="G940" s="14"/>
      <c r="H940" s="14"/>
      <c r="Q940" s="72"/>
    </row>
    <row r="941">
      <c r="E941" s="14"/>
      <c r="G941" s="14"/>
      <c r="H941" s="14"/>
      <c r="Q941" s="72"/>
    </row>
    <row r="942">
      <c r="E942" s="14"/>
      <c r="G942" s="14"/>
      <c r="H942" s="14"/>
      <c r="Q942" s="72"/>
    </row>
    <row r="943">
      <c r="E943" s="14"/>
      <c r="G943" s="14"/>
      <c r="H943" s="14"/>
      <c r="Q943" s="72"/>
    </row>
    <row r="944">
      <c r="E944" s="14"/>
      <c r="G944" s="14"/>
      <c r="H944" s="14"/>
      <c r="Q944" s="72"/>
    </row>
    <row r="945">
      <c r="E945" s="14"/>
      <c r="G945" s="14"/>
      <c r="H945" s="14"/>
      <c r="Q945" s="72"/>
    </row>
    <row r="946">
      <c r="E946" s="14"/>
      <c r="G946" s="14"/>
      <c r="H946" s="14"/>
      <c r="Q946" s="72"/>
    </row>
    <row r="947">
      <c r="E947" s="14"/>
      <c r="G947" s="14"/>
      <c r="H947" s="14"/>
      <c r="Q947" s="72"/>
    </row>
    <row r="948">
      <c r="E948" s="14"/>
      <c r="G948" s="14"/>
      <c r="H948" s="14"/>
      <c r="Q948" s="72"/>
    </row>
    <row r="949">
      <c r="E949" s="14"/>
      <c r="G949" s="14"/>
      <c r="H949" s="14"/>
      <c r="Q949" s="72"/>
    </row>
    <row r="950">
      <c r="E950" s="14"/>
      <c r="G950" s="14"/>
      <c r="H950" s="14"/>
      <c r="Q950" s="72"/>
    </row>
    <row r="951">
      <c r="E951" s="14"/>
      <c r="G951" s="14"/>
      <c r="H951" s="14"/>
      <c r="Q951" s="72"/>
    </row>
    <row r="952">
      <c r="E952" s="14"/>
      <c r="G952" s="14"/>
      <c r="H952" s="14"/>
      <c r="Q952" s="72"/>
    </row>
    <row r="953">
      <c r="E953" s="14"/>
      <c r="G953" s="14"/>
      <c r="H953" s="14"/>
      <c r="Q953" s="72"/>
    </row>
    <row r="954">
      <c r="E954" s="14"/>
      <c r="G954" s="14"/>
      <c r="H954" s="14"/>
      <c r="Q954" s="72"/>
    </row>
    <row r="955">
      <c r="E955" s="14"/>
      <c r="G955" s="14"/>
      <c r="H955" s="14"/>
      <c r="Q955" s="72"/>
    </row>
    <row r="956">
      <c r="E956" s="14"/>
      <c r="G956" s="14"/>
      <c r="H956" s="14"/>
      <c r="Q956" s="72"/>
    </row>
    <row r="957">
      <c r="E957" s="14"/>
      <c r="G957" s="14"/>
      <c r="H957" s="14"/>
      <c r="Q957" s="72"/>
    </row>
    <row r="958">
      <c r="E958" s="14"/>
      <c r="G958" s="14"/>
      <c r="H958" s="14"/>
      <c r="Q958" s="72"/>
    </row>
    <row r="959">
      <c r="E959" s="14"/>
      <c r="G959" s="14"/>
      <c r="H959" s="14"/>
      <c r="Q959" s="72"/>
    </row>
    <row r="960">
      <c r="E960" s="14"/>
      <c r="G960" s="14"/>
      <c r="H960" s="14"/>
      <c r="Q960" s="72"/>
    </row>
    <row r="961">
      <c r="E961" s="14"/>
      <c r="G961" s="14"/>
      <c r="H961" s="14"/>
      <c r="Q961" s="72"/>
    </row>
    <row r="962">
      <c r="E962" s="14"/>
      <c r="G962" s="14"/>
      <c r="H962" s="14"/>
      <c r="Q962" s="72"/>
    </row>
    <row r="963">
      <c r="E963" s="14"/>
      <c r="G963" s="14"/>
      <c r="H963" s="14"/>
      <c r="Q963" s="72"/>
    </row>
    <row r="964">
      <c r="E964" s="14"/>
      <c r="G964" s="14"/>
      <c r="H964" s="14"/>
      <c r="Q964" s="72"/>
    </row>
    <row r="965">
      <c r="E965" s="14"/>
      <c r="G965" s="14"/>
      <c r="H965" s="14"/>
      <c r="Q965" s="72"/>
    </row>
    <row r="966">
      <c r="E966" s="14"/>
      <c r="G966" s="14"/>
      <c r="H966" s="14"/>
      <c r="Q966" s="72"/>
    </row>
    <row r="967">
      <c r="E967" s="14"/>
      <c r="G967" s="14"/>
      <c r="H967" s="14"/>
      <c r="Q967" s="72"/>
    </row>
    <row r="968">
      <c r="E968" s="14"/>
      <c r="G968" s="14"/>
      <c r="H968" s="14"/>
      <c r="Q968" s="72"/>
    </row>
    <row r="969">
      <c r="E969" s="14"/>
      <c r="G969" s="14"/>
      <c r="H969" s="14"/>
      <c r="Q969" s="72"/>
    </row>
    <row r="970">
      <c r="E970" s="14"/>
      <c r="G970" s="14"/>
      <c r="H970" s="14"/>
      <c r="Q970" s="72"/>
    </row>
    <row r="971">
      <c r="E971" s="14"/>
      <c r="G971" s="14"/>
      <c r="H971" s="14"/>
      <c r="Q971" s="72"/>
    </row>
    <row r="972">
      <c r="E972" s="14"/>
      <c r="G972" s="14"/>
      <c r="H972" s="14"/>
      <c r="Q972" s="72"/>
    </row>
    <row r="973">
      <c r="E973" s="14"/>
      <c r="G973" s="14"/>
      <c r="H973" s="14"/>
      <c r="Q973" s="72"/>
    </row>
    <row r="974">
      <c r="E974" s="14"/>
      <c r="G974" s="14"/>
      <c r="H974" s="14"/>
      <c r="Q974" s="72"/>
    </row>
    <row r="975">
      <c r="E975" s="14"/>
      <c r="G975" s="14"/>
      <c r="H975" s="14"/>
      <c r="Q975" s="72"/>
    </row>
    <row r="976">
      <c r="E976" s="14"/>
      <c r="G976" s="14"/>
      <c r="H976" s="14"/>
      <c r="Q976" s="72"/>
    </row>
    <row r="977">
      <c r="E977" s="14"/>
      <c r="G977" s="14"/>
      <c r="H977" s="14"/>
      <c r="Q977" s="72"/>
    </row>
    <row r="978">
      <c r="E978" s="14"/>
      <c r="G978" s="14"/>
      <c r="H978" s="14"/>
      <c r="Q978" s="72"/>
    </row>
    <row r="979">
      <c r="E979" s="14"/>
      <c r="G979" s="14"/>
      <c r="H979" s="14"/>
      <c r="Q979" s="72"/>
    </row>
    <row r="980">
      <c r="E980" s="14"/>
      <c r="G980" s="14"/>
      <c r="H980" s="14"/>
      <c r="Q980" s="72"/>
    </row>
    <row r="981">
      <c r="E981" s="14"/>
      <c r="G981" s="14"/>
      <c r="H981" s="14"/>
      <c r="Q981" s="72"/>
    </row>
    <row r="982">
      <c r="E982" s="14"/>
      <c r="G982" s="14"/>
      <c r="H982" s="14"/>
      <c r="Q982" s="72"/>
    </row>
    <row r="983">
      <c r="E983" s="14"/>
      <c r="G983" s="14"/>
      <c r="H983" s="14"/>
      <c r="Q983" s="72"/>
    </row>
    <row r="984">
      <c r="E984" s="14"/>
      <c r="G984" s="14"/>
      <c r="H984" s="14"/>
      <c r="Q984" s="72"/>
    </row>
    <row r="985">
      <c r="E985" s="14"/>
      <c r="G985" s="14"/>
      <c r="H985" s="14"/>
      <c r="Q985" s="72"/>
    </row>
    <row r="986">
      <c r="E986" s="14"/>
      <c r="G986" s="14"/>
      <c r="H986" s="14"/>
      <c r="Q986" s="72"/>
    </row>
    <row r="987">
      <c r="E987" s="14"/>
      <c r="G987" s="14"/>
      <c r="H987" s="14"/>
      <c r="Q987" s="72"/>
    </row>
    <row r="988">
      <c r="E988" s="14"/>
      <c r="G988" s="14"/>
      <c r="H988" s="14"/>
      <c r="Q988" s="72"/>
    </row>
    <row r="989">
      <c r="E989" s="14"/>
      <c r="G989" s="14"/>
      <c r="H989" s="14"/>
      <c r="Q989" s="72"/>
    </row>
    <row r="990">
      <c r="E990" s="14"/>
      <c r="G990" s="14"/>
      <c r="H990" s="14"/>
      <c r="Q990" s="72"/>
    </row>
    <row r="991">
      <c r="E991" s="14"/>
      <c r="G991" s="14"/>
      <c r="H991" s="14"/>
      <c r="Q991" s="72"/>
    </row>
    <row r="992">
      <c r="E992" s="14"/>
      <c r="G992" s="14"/>
      <c r="H992" s="14"/>
      <c r="Q992" s="72"/>
    </row>
    <row r="993">
      <c r="E993" s="14"/>
      <c r="G993" s="14"/>
      <c r="H993" s="14"/>
      <c r="Q993" s="72"/>
    </row>
    <row r="994">
      <c r="E994" s="14"/>
      <c r="G994" s="14"/>
      <c r="H994" s="14"/>
      <c r="Q994" s="72"/>
    </row>
    <row r="995">
      <c r="E995" s="14"/>
      <c r="G995" s="14"/>
      <c r="H995" s="14"/>
      <c r="Q995" s="72"/>
    </row>
    <row r="996">
      <c r="E996" s="14"/>
      <c r="G996" s="14"/>
      <c r="H996" s="14"/>
      <c r="Q996" s="72"/>
    </row>
    <row r="997">
      <c r="E997" s="14"/>
      <c r="G997" s="14"/>
      <c r="H997" s="14"/>
      <c r="Q997" s="72"/>
    </row>
    <row r="998">
      <c r="E998" s="14"/>
      <c r="G998" s="14"/>
      <c r="H998" s="14"/>
      <c r="Q998" s="72"/>
    </row>
    <row r="999">
      <c r="E999" s="14"/>
      <c r="G999" s="14"/>
      <c r="H999" s="14"/>
      <c r="Q999" s="72"/>
    </row>
    <row r="1000">
      <c r="E1000" s="14"/>
      <c r="G1000" s="14"/>
      <c r="H1000" s="14"/>
      <c r="Q1000" s="72"/>
    </row>
    <row r="1001">
      <c r="E1001" s="14"/>
      <c r="G1001" s="14"/>
      <c r="H1001" s="14"/>
      <c r="Q1001" s="72"/>
    </row>
    <row r="1002">
      <c r="E1002" s="14"/>
      <c r="G1002" s="14"/>
      <c r="H1002" s="14"/>
      <c r="Q1002" s="72"/>
    </row>
  </sheetData>
  <conditionalFormatting sqref="C2:C51">
    <cfRule type="expression" dxfId="15" priority="1">
      <formula>C2&lt;44745.0</formula>
    </cfRule>
  </conditionalFormatting>
  <conditionalFormatting sqref="D2:D51">
    <cfRule type="expression" dxfId="15" priority="2">
      <formula>D2&gt;44750.0</formula>
    </cfRule>
  </conditionalFormatting>
  <conditionalFormatting sqref="M2:M51">
    <cfRule type="cellIs" dxfId="10" priority="3" operator="equal">
      <formula>"campus"</formula>
    </cfRule>
  </conditionalFormatting>
  <conditionalFormatting sqref="M2:M51">
    <cfRule type="cellIs" dxfId="11" priority="4" operator="equal">
      <formula>"city"</formula>
    </cfRule>
  </conditionalFormatting>
  <conditionalFormatting sqref="D2:D51">
    <cfRule type="expression" dxfId="3" priority="5">
      <formula>D2&lt;44750.0</formula>
    </cfRule>
  </conditionalFormatting>
  <conditionalFormatting sqref="C1:C1002">
    <cfRule type="expression" dxfId="3" priority="6">
      <formula>C1&gt;44745.0</formula>
    </cfRule>
  </conditionalFormatting>
  <conditionalFormatting sqref="F2:F49 H2:J49">
    <cfRule type="expression" dxfId="3" priority="7">
      <formula>"D2:D50"</formula>
    </cfRule>
  </conditionalFormatting>
  <conditionalFormatting sqref="F2:F49 J2:AH49">
    <cfRule type="cellIs" dxfId="3" priority="8" operator="greaterThan">
      <formula>0</formula>
    </cfRule>
  </conditionalFormatting>
  <dataValidations>
    <dataValidation type="list" allowBlank="1" sqref="M2:M51">
      <formula1>"campus,city,no,?"</formula1>
    </dataValidation>
    <dataValidation type="date" allowBlank="1" showDropDown="1" sqref="C2:D40">
      <formula1>44627.0</formula1>
      <formula2>20/7/2022</formula2>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8.88"/>
    <col customWidth="1" min="2" max="2" width="12.5"/>
    <col customWidth="1" min="4" max="4" width="35.13"/>
  </cols>
  <sheetData>
    <row r="1">
      <c r="A1" s="77" t="s">
        <v>442</v>
      </c>
      <c r="B1" s="78"/>
    </row>
    <row r="2">
      <c r="A2" s="78"/>
      <c r="B2" s="78"/>
      <c r="D2" s="2"/>
    </row>
    <row r="3">
      <c r="A3" s="79"/>
      <c r="B3" s="79"/>
    </row>
    <row r="4">
      <c r="A4" s="80" t="s">
        <v>443</v>
      </c>
      <c r="B4" s="81">
        <v>2.0</v>
      </c>
    </row>
    <row r="5">
      <c r="A5" s="80" t="s">
        <v>444</v>
      </c>
      <c r="B5" s="81">
        <v>10.0</v>
      </c>
      <c r="D5" s="2" t="s">
        <v>445</v>
      </c>
      <c r="E5" s="1">
        <f>SUM(B4:B5)</f>
        <v>12</v>
      </c>
    </row>
    <row r="6">
      <c r="A6" s="80" t="s">
        <v>446</v>
      </c>
      <c r="B6" s="81">
        <v>25.0</v>
      </c>
      <c r="D6" s="2" t="s">
        <v>447</v>
      </c>
      <c r="E6" s="1">
        <f>SUM(B4:B6)</f>
        <v>37</v>
      </c>
    </row>
    <row r="7">
      <c r="A7" s="80" t="s">
        <v>448</v>
      </c>
      <c r="B7" s="81">
        <v>12.0</v>
      </c>
    </row>
    <row r="8">
      <c r="A8" s="82" t="s">
        <v>449</v>
      </c>
      <c r="B8" s="81">
        <f>SUM(B4:B7)</f>
        <v>49</v>
      </c>
    </row>
    <row r="10">
      <c r="A10" s="83" t="s">
        <v>450</v>
      </c>
      <c r="B10" s="84">
        <v>5.0</v>
      </c>
    </row>
    <row r="11">
      <c r="A11" s="83" t="s">
        <v>451</v>
      </c>
      <c r="B11" s="83">
        <f>B10*(E6)</f>
        <v>185</v>
      </c>
    </row>
    <row r="12">
      <c r="A12" s="78"/>
      <c r="B12" s="78"/>
    </row>
    <row r="13">
      <c r="A13" s="79" t="s">
        <v>452</v>
      </c>
      <c r="B13" s="79"/>
    </row>
    <row r="14">
      <c r="A14" s="82" t="s">
        <v>453</v>
      </c>
      <c r="B14" s="85">
        <v>500.0</v>
      </c>
    </row>
    <row r="15">
      <c r="A15" s="82" t="s">
        <v>454</v>
      </c>
      <c r="B15" s="85">
        <v>1200.0</v>
      </c>
    </row>
    <row r="16">
      <c r="A16" s="82" t="s">
        <v>455</v>
      </c>
      <c r="B16" s="81">
        <v>150.0</v>
      </c>
    </row>
    <row r="17">
      <c r="A17" s="82" t="s">
        <v>456</v>
      </c>
      <c r="B17" s="81">
        <v>25.0</v>
      </c>
    </row>
    <row r="18">
      <c r="A18" s="82" t="s">
        <v>457</v>
      </c>
      <c r="B18" s="81">
        <v>5.0</v>
      </c>
    </row>
    <row r="19">
      <c r="A19" s="80" t="s">
        <v>458</v>
      </c>
      <c r="B19" s="81">
        <v>0.0</v>
      </c>
    </row>
    <row r="20">
      <c r="A20" s="80" t="s">
        <v>459</v>
      </c>
      <c r="B20" s="81">
        <v>100.0</v>
      </c>
    </row>
    <row r="21">
      <c r="A21" s="79"/>
      <c r="B21" s="79"/>
    </row>
    <row r="22">
      <c r="A22" s="86" t="s">
        <v>460</v>
      </c>
      <c r="B22" s="85">
        <f>B14*B5+(B15*B4)</f>
        <v>7400</v>
      </c>
      <c r="C22" s="2" t="s">
        <v>461</v>
      </c>
    </row>
    <row r="23">
      <c r="A23" s="82" t="s">
        <v>462</v>
      </c>
      <c r="B23" s="81">
        <v>23000.0</v>
      </c>
    </row>
    <row r="24">
      <c r="A24" s="82" t="s">
        <v>156</v>
      </c>
      <c r="B24" s="81">
        <v>5750.0</v>
      </c>
    </row>
    <row r="25">
      <c r="A25" s="82" t="s">
        <v>463</v>
      </c>
      <c r="B25" s="85">
        <f>2*5*B18*B8</f>
        <v>2450</v>
      </c>
    </row>
    <row r="26">
      <c r="A26" s="82" t="s">
        <v>458</v>
      </c>
      <c r="B26" s="85">
        <f>B19*B11</f>
        <v>0</v>
      </c>
    </row>
    <row r="27">
      <c r="A27" s="82" t="s">
        <v>464</v>
      </c>
      <c r="B27" s="81">
        <v>5000.0</v>
      </c>
    </row>
    <row r="28">
      <c r="A28" s="82" t="s">
        <v>253</v>
      </c>
      <c r="B28" s="85">
        <f>SUM(B22:B27)</f>
        <v>43600</v>
      </c>
    </row>
    <row r="29">
      <c r="A29" s="87" t="s">
        <v>465</v>
      </c>
      <c r="B29" s="88">
        <f>SUM(B23:B27)</f>
        <v>36200</v>
      </c>
    </row>
  </sheetData>
  <printOptions gridLines="1" horizontalCentered="1"/>
  <pageMargins bottom="0.75" footer="0.0" header="0.0" left="0.7" right="0.7" top="0.75"/>
  <pageSetup fitToHeight="0" paperSize="9"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min="2" max="2" width="11.63"/>
    <col customWidth="1" min="3" max="3" width="11.25"/>
  </cols>
  <sheetData>
    <row r="1">
      <c r="A1" s="34" t="s">
        <v>466</v>
      </c>
      <c r="B1" s="34" t="s">
        <v>467</v>
      </c>
      <c r="C1" s="34" t="s">
        <v>145</v>
      </c>
      <c r="D1" s="34" t="s">
        <v>468</v>
      </c>
      <c r="F1" s="1">
        <f>sum(B2:B1000)</f>
        <v>23272.5</v>
      </c>
    </row>
    <row r="2">
      <c r="A2" s="2" t="s">
        <v>469</v>
      </c>
      <c r="B2" s="2">
        <v>12810.0</v>
      </c>
      <c r="C2" s="2" t="s">
        <v>247</v>
      </c>
      <c r="H2" s="1">
        <f>B2*17/20</f>
        <v>10888.5</v>
      </c>
    </row>
    <row r="3">
      <c r="A3" s="2" t="s">
        <v>470</v>
      </c>
      <c r="B3" s="2">
        <v>10462.5</v>
      </c>
      <c r="C3" s="2" t="s">
        <v>247</v>
      </c>
      <c r="H3" s="1">
        <f>B3</f>
        <v>10462.5</v>
      </c>
      <c r="J3" s="1">
        <f>SUM(H1:H3)</f>
        <v>21351</v>
      </c>
    </row>
    <row r="4">
      <c r="C4" s="1"/>
    </row>
    <row r="5">
      <c r="C5" s="1"/>
    </row>
    <row r="6">
      <c r="C6" s="1"/>
      <c r="I6" s="1">
        <f>sum(B2:B3)/35*31</f>
        <v>20612.78571</v>
      </c>
    </row>
    <row r="7">
      <c r="C7" s="1"/>
    </row>
    <row r="8">
      <c r="C8" s="1"/>
    </row>
    <row r="9">
      <c r="C9" s="1"/>
    </row>
    <row r="10">
      <c r="C10" s="1"/>
    </row>
    <row r="11">
      <c r="C11" s="1"/>
    </row>
    <row r="12">
      <c r="C12" s="1"/>
    </row>
    <row r="13">
      <c r="C13" s="1"/>
    </row>
    <row r="14">
      <c r="C14" s="1"/>
    </row>
    <row r="15">
      <c r="C15" s="1"/>
    </row>
    <row r="16">
      <c r="C16" s="1"/>
    </row>
    <row r="17">
      <c r="C17" s="1"/>
    </row>
    <row r="18">
      <c r="C18" s="1"/>
    </row>
    <row r="19">
      <c r="C19" s="1"/>
    </row>
    <row r="20">
      <c r="C20" s="1"/>
    </row>
    <row r="21">
      <c r="C21" s="1"/>
    </row>
    <row r="22">
      <c r="C22" s="1"/>
    </row>
    <row r="23">
      <c r="C23" s="1"/>
    </row>
    <row r="24">
      <c r="C24" s="1"/>
    </row>
    <row r="25">
      <c r="C25" s="1"/>
    </row>
    <row r="26">
      <c r="C26" s="1"/>
    </row>
    <row r="27">
      <c r="C27" s="1"/>
    </row>
    <row r="28">
      <c r="C28" s="1"/>
    </row>
    <row r="29">
      <c r="C29" s="1"/>
    </row>
    <row r="30">
      <c r="C30" s="1"/>
    </row>
    <row r="31">
      <c r="C31" s="1"/>
    </row>
    <row r="32">
      <c r="C32" s="1"/>
    </row>
    <row r="33">
      <c r="C33" s="1"/>
    </row>
    <row r="34">
      <c r="C34" s="1"/>
    </row>
    <row r="35">
      <c r="C35" s="1"/>
    </row>
    <row r="36">
      <c r="C36" s="1"/>
    </row>
    <row r="37">
      <c r="C37" s="1"/>
    </row>
    <row r="38">
      <c r="C38" s="1"/>
    </row>
    <row r="39">
      <c r="C39" s="1"/>
    </row>
    <row r="40">
      <c r="C40" s="1"/>
    </row>
    <row r="41">
      <c r="C41" s="1"/>
    </row>
    <row r="42">
      <c r="C42" s="1"/>
    </row>
    <row r="43">
      <c r="C43" s="1"/>
    </row>
    <row r="44">
      <c r="C44" s="1"/>
    </row>
    <row r="45">
      <c r="C45" s="1"/>
    </row>
    <row r="46">
      <c r="C46" s="1"/>
    </row>
    <row r="47">
      <c r="C47" s="1"/>
    </row>
    <row r="48">
      <c r="C48" s="1"/>
    </row>
    <row r="49">
      <c r="C49" s="1"/>
    </row>
    <row r="50">
      <c r="C50" s="1"/>
    </row>
    <row r="51">
      <c r="C51" s="1"/>
    </row>
    <row r="52">
      <c r="C52" s="1"/>
    </row>
    <row r="53">
      <c r="C53" s="1"/>
    </row>
    <row r="54">
      <c r="C54" s="1"/>
    </row>
    <row r="55">
      <c r="C55" s="1"/>
    </row>
    <row r="56">
      <c r="C56" s="1"/>
    </row>
    <row r="57">
      <c r="C57" s="1"/>
    </row>
    <row r="58">
      <c r="C58" s="1"/>
    </row>
    <row r="59">
      <c r="C59" s="1"/>
    </row>
    <row r="60">
      <c r="C60" s="1"/>
    </row>
    <row r="61">
      <c r="C61" s="1"/>
    </row>
    <row r="62">
      <c r="C62" s="1"/>
    </row>
    <row r="63">
      <c r="C63" s="1"/>
    </row>
    <row r="64">
      <c r="C64" s="1"/>
    </row>
    <row r="65">
      <c r="C65" s="1"/>
    </row>
    <row r="66">
      <c r="C66" s="1"/>
    </row>
    <row r="67">
      <c r="C67" s="1"/>
    </row>
    <row r="68">
      <c r="C68" s="1"/>
    </row>
    <row r="69">
      <c r="C69" s="1"/>
    </row>
    <row r="70">
      <c r="C70" s="1"/>
    </row>
    <row r="71">
      <c r="C71" s="1"/>
    </row>
    <row r="72">
      <c r="C72" s="1"/>
    </row>
    <row r="73">
      <c r="C73" s="1"/>
    </row>
    <row r="74">
      <c r="C74" s="1"/>
    </row>
    <row r="75">
      <c r="C75" s="1"/>
    </row>
    <row r="76">
      <c r="C76" s="1"/>
    </row>
    <row r="77">
      <c r="C77" s="1"/>
    </row>
    <row r="78">
      <c r="C78" s="1"/>
    </row>
    <row r="79">
      <c r="C79" s="1"/>
    </row>
    <row r="80">
      <c r="C80" s="1"/>
    </row>
    <row r="81">
      <c r="C81" s="1"/>
    </row>
    <row r="82">
      <c r="C82" s="1"/>
    </row>
    <row r="83">
      <c r="C83" s="1"/>
    </row>
    <row r="84">
      <c r="C84" s="1"/>
    </row>
    <row r="85">
      <c r="C85" s="1"/>
    </row>
    <row r="86">
      <c r="C86" s="1"/>
    </row>
    <row r="87">
      <c r="C87" s="1"/>
    </row>
    <row r="88">
      <c r="C88" s="1"/>
    </row>
    <row r="89">
      <c r="C89" s="1"/>
    </row>
    <row r="90">
      <c r="C90" s="1"/>
    </row>
    <row r="91">
      <c r="C91" s="1"/>
    </row>
    <row r="92">
      <c r="C92" s="1"/>
    </row>
    <row r="93">
      <c r="C93" s="1"/>
    </row>
    <row r="94">
      <c r="C94" s="1"/>
    </row>
    <row r="95">
      <c r="C95" s="1"/>
    </row>
    <row r="96">
      <c r="C96" s="1"/>
    </row>
    <row r="97">
      <c r="C97" s="1"/>
    </row>
    <row r="98">
      <c r="C98" s="1"/>
    </row>
    <row r="99">
      <c r="C99" s="1"/>
    </row>
    <row r="100">
      <c r="C100" s="1"/>
    </row>
    <row r="101">
      <c r="C101" s="1"/>
    </row>
    <row r="102">
      <c r="C102" s="1"/>
    </row>
    <row r="103">
      <c r="C103" s="1"/>
    </row>
    <row r="104">
      <c r="C104" s="1"/>
    </row>
    <row r="105">
      <c r="C105" s="1"/>
    </row>
    <row r="106">
      <c r="C106" s="1"/>
    </row>
    <row r="107">
      <c r="C107" s="1"/>
    </row>
    <row r="108">
      <c r="C108" s="1"/>
    </row>
    <row r="109">
      <c r="C109" s="1"/>
    </row>
    <row r="110">
      <c r="C110" s="1"/>
    </row>
    <row r="111">
      <c r="C111" s="1"/>
    </row>
    <row r="112">
      <c r="C112" s="1"/>
    </row>
    <row r="113">
      <c r="C113" s="1"/>
    </row>
    <row r="114">
      <c r="C114" s="1"/>
    </row>
    <row r="115">
      <c r="C115" s="1"/>
    </row>
    <row r="116">
      <c r="C116" s="1"/>
    </row>
    <row r="117">
      <c r="C117" s="1"/>
    </row>
    <row r="118">
      <c r="C118" s="1"/>
    </row>
    <row r="119">
      <c r="C119" s="1"/>
    </row>
    <row r="120">
      <c r="C120" s="1"/>
    </row>
    <row r="121">
      <c r="C121" s="1"/>
    </row>
    <row r="122">
      <c r="C122" s="1"/>
    </row>
    <row r="123">
      <c r="C123" s="1"/>
    </row>
    <row r="124">
      <c r="C124" s="1"/>
    </row>
    <row r="125">
      <c r="C125" s="1"/>
    </row>
    <row r="126">
      <c r="C126" s="1"/>
    </row>
    <row r="127">
      <c r="C127" s="1"/>
    </row>
    <row r="128">
      <c r="C128" s="1"/>
    </row>
    <row r="129">
      <c r="C129" s="1"/>
    </row>
    <row r="130">
      <c r="C130" s="1"/>
    </row>
    <row r="131">
      <c r="C131" s="1"/>
    </row>
    <row r="132">
      <c r="C132" s="1"/>
    </row>
    <row r="133">
      <c r="C133" s="1"/>
    </row>
    <row r="134">
      <c r="C134" s="1"/>
    </row>
    <row r="135">
      <c r="C135" s="1"/>
    </row>
    <row r="136">
      <c r="C136" s="1"/>
    </row>
    <row r="137">
      <c r="C137" s="1"/>
    </row>
    <row r="138">
      <c r="C138" s="1"/>
    </row>
    <row r="139">
      <c r="C139" s="1"/>
    </row>
    <row r="140">
      <c r="C140" s="1"/>
    </row>
    <row r="141">
      <c r="C141" s="1"/>
    </row>
    <row r="142">
      <c r="C142" s="1"/>
    </row>
    <row r="143">
      <c r="C143" s="1"/>
    </row>
    <row r="144">
      <c r="C144" s="1"/>
    </row>
    <row r="145">
      <c r="C145" s="1"/>
    </row>
    <row r="146">
      <c r="C146" s="1"/>
    </row>
    <row r="147">
      <c r="C147" s="1"/>
    </row>
    <row r="148">
      <c r="C148" s="1"/>
    </row>
    <row r="149">
      <c r="C149" s="1"/>
    </row>
    <row r="150">
      <c r="C150" s="1"/>
    </row>
    <row r="151">
      <c r="C151" s="1"/>
    </row>
    <row r="152">
      <c r="C152" s="1"/>
    </row>
    <row r="153">
      <c r="C153" s="1"/>
    </row>
    <row r="154">
      <c r="C154" s="1"/>
    </row>
    <row r="155">
      <c r="C155" s="1"/>
    </row>
    <row r="156">
      <c r="C156" s="1"/>
    </row>
    <row r="157">
      <c r="C157" s="1"/>
    </row>
    <row r="158">
      <c r="C158" s="1"/>
    </row>
    <row r="159">
      <c r="C159" s="1"/>
    </row>
    <row r="160">
      <c r="C160" s="1"/>
    </row>
    <row r="161">
      <c r="C161" s="1"/>
    </row>
    <row r="162">
      <c r="C162" s="1"/>
    </row>
    <row r="163">
      <c r="C163" s="1"/>
    </row>
    <row r="164">
      <c r="C164" s="1"/>
    </row>
    <row r="165">
      <c r="C165" s="1"/>
    </row>
    <row r="166">
      <c r="C166" s="1"/>
    </row>
    <row r="167">
      <c r="C167" s="1"/>
    </row>
    <row r="168">
      <c r="C168" s="1"/>
    </row>
    <row r="169">
      <c r="C169" s="1"/>
    </row>
    <row r="170">
      <c r="C170" s="1"/>
    </row>
    <row r="171">
      <c r="C171" s="1"/>
    </row>
    <row r="172">
      <c r="C172" s="1"/>
    </row>
    <row r="173">
      <c r="C173" s="1"/>
    </row>
    <row r="174">
      <c r="C174" s="1"/>
    </row>
    <row r="175">
      <c r="C175" s="1"/>
    </row>
    <row r="176">
      <c r="C176" s="1"/>
    </row>
    <row r="177">
      <c r="C177" s="1"/>
    </row>
    <row r="178">
      <c r="C178" s="1"/>
    </row>
    <row r="179">
      <c r="C179" s="1"/>
    </row>
    <row r="180">
      <c r="C180" s="1"/>
    </row>
    <row r="181">
      <c r="C181" s="1"/>
    </row>
    <row r="182">
      <c r="C182" s="1"/>
    </row>
    <row r="183">
      <c r="C183" s="1"/>
    </row>
    <row r="184">
      <c r="C184" s="1"/>
    </row>
    <row r="185">
      <c r="C185" s="1"/>
    </row>
    <row r="186">
      <c r="C186" s="1"/>
    </row>
    <row r="187">
      <c r="C187" s="1"/>
    </row>
    <row r="188">
      <c r="C188" s="1"/>
    </row>
    <row r="189">
      <c r="C189" s="1"/>
    </row>
    <row r="190">
      <c r="C190" s="1"/>
    </row>
    <row r="191">
      <c r="C191" s="1"/>
    </row>
    <row r="192">
      <c r="C192" s="1"/>
    </row>
    <row r="193">
      <c r="C193" s="1"/>
    </row>
    <row r="194">
      <c r="C194" s="1"/>
    </row>
    <row r="195">
      <c r="C195" s="1"/>
    </row>
    <row r="196">
      <c r="C196" s="1"/>
    </row>
    <row r="197">
      <c r="C197" s="1"/>
    </row>
    <row r="198">
      <c r="C198" s="1"/>
    </row>
    <row r="199">
      <c r="C199" s="1"/>
    </row>
    <row r="200">
      <c r="C200" s="1"/>
    </row>
    <row r="201">
      <c r="C201" s="1"/>
    </row>
    <row r="202">
      <c r="C202" s="1"/>
    </row>
    <row r="203">
      <c r="C203" s="1"/>
    </row>
    <row r="204">
      <c r="C204" s="1"/>
    </row>
    <row r="205">
      <c r="C205" s="1"/>
    </row>
    <row r="206">
      <c r="C206" s="1"/>
    </row>
    <row r="207">
      <c r="C207" s="1"/>
    </row>
    <row r="208">
      <c r="C208" s="1"/>
    </row>
    <row r="209">
      <c r="C209" s="1"/>
    </row>
    <row r="210">
      <c r="C210" s="1"/>
    </row>
    <row r="211">
      <c r="C211" s="1"/>
    </row>
    <row r="212">
      <c r="C212" s="1"/>
    </row>
    <row r="213">
      <c r="C213" s="1"/>
    </row>
    <row r="214">
      <c r="C214" s="1"/>
    </row>
    <row r="215">
      <c r="C215" s="1"/>
    </row>
    <row r="216">
      <c r="C216" s="1"/>
    </row>
    <row r="217">
      <c r="C217" s="1"/>
    </row>
    <row r="218">
      <c r="C218" s="1"/>
    </row>
    <row r="219">
      <c r="C219" s="1"/>
    </row>
    <row r="220">
      <c r="C220" s="1"/>
    </row>
    <row r="221">
      <c r="C221" s="1"/>
    </row>
    <row r="222">
      <c r="C222" s="1"/>
    </row>
    <row r="223">
      <c r="C223" s="1"/>
    </row>
    <row r="224">
      <c r="C224" s="1"/>
    </row>
    <row r="225">
      <c r="C225" s="1"/>
    </row>
    <row r="226">
      <c r="C226" s="1"/>
    </row>
    <row r="227">
      <c r="C227" s="1"/>
    </row>
    <row r="228">
      <c r="C228" s="1"/>
    </row>
    <row r="229">
      <c r="C229" s="1"/>
    </row>
    <row r="230">
      <c r="C230" s="1"/>
    </row>
    <row r="231">
      <c r="C231" s="1"/>
    </row>
    <row r="232">
      <c r="C232" s="1"/>
    </row>
    <row r="233">
      <c r="C233" s="1"/>
    </row>
    <row r="234">
      <c r="C234" s="1"/>
    </row>
    <row r="235">
      <c r="C235" s="1"/>
    </row>
    <row r="236">
      <c r="C236" s="1"/>
    </row>
    <row r="237">
      <c r="C237" s="1"/>
    </row>
    <row r="238">
      <c r="C238" s="1"/>
    </row>
    <row r="239">
      <c r="C239" s="1"/>
    </row>
    <row r="240">
      <c r="C240" s="1"/>
    </row>
    <row r="241">
      <c r="C241" s="1"/>
    </row>
    <row r="242">
      <c r="C242" s="1"/>
    </row>
    <row r="243">
      <c r="C243" s="1"/>
    </row>
    <row r="244">
      <c r="C244" s="1"/>
    </row>
    <row r="245">
      <c r="C245" s="1"/>
    </row>
    <row r="246">
      <c r="C246" s="1"/>
    </row>
    <row r="247">
      <c r="C247" s="1"/>
    </row>
    <row r="248">
      <c r="C248" s="1"/>
    </row>
    <row r="249">
      <c r="C249" s="1"/>
    </row>
    <row r="250">
      <c r="C250" s="1"/>
    </row>
    <row r="251">
      <c r="C251" s="1"/>
    </row>
    <row r="252">
      <c r="C252" s="1"/>
    </row>
    <row r="253">
      <c r="C253" s="1"/>
    </row>
    <row r="254">
      <c r="C254" s="1"/>
    </row>
    <row r="255">
      <c r="C255" s="1"/>
    </row>
    <row r="256">
      <c r="C256" s="1"/>
    </row>
    <row r="257">
      <c r="C257" s="1"/>
    </row>
    <row r="258">
      <c r="C258" s="1"/>
    </row>
    <row r="259">
      <c r="C259" s="1"/>
    </row>
    <row r="260">
      <c r="C260" s="1"/>
    </row>
    <row r="261">
      <c r="C261" s="1"/>
    </row>
    <row r="262">
      <c r="C262" s="1"/>
    </row>
    <row r="263">
      <c r="C263" s="1"/>
    </row>
    <row r="264">
      <c r="C264" s="1"/>
    </row>
    <row r="265">
      <c r="C265" s="1"/>
    </row>
    <row r="266">
      <c r="C266" s="1"/>
    </row>
    <row r="267">
      <c r="C267" s="1"/>
    </row>
    <row r="268">
      <c r="C268" s="1"/>
    </row>
    <row r="269">
      <c r="C269" s="1"/>
    </row>
    <row r="270">
      <c r="C270" s="1"/>
    </row>
    <row r="271">
      <c r="C271" s="1"/>
    </row>
    <row r="272">
      <c r="C272" s="1"/>
    </row>
    <row r="273">
      <c r="C273" s="1"/>
    </row>
    <row r="274">
      <c r="C274" s="1"/>
    </row>
    <row r="275">
      <c r="C275" s="1"/>
    </row>
    <row r="276">
      <c r="C276" s="1"/>
    </row>
    <row r="277">
      <c r="C277" s="1"/>
    </row>
    <row r="278">
      <c r="C278" s="1"/>
    </row>
    <row r="279">
      <c r="C279" s="1"/>
    </row>
    <row r="280">
      <c r="C280" s="1"/>
    </row>
    <row r="281">
      <c r="C281" s="1"/>
    </row>
    <row r="282">
      <c r="C282" s="1"/>
    </row>
    <row r="283">
      <c r="C283" s="1"/>
    </row>
    <row r="284">
      <c r="C284" s="1"/>
    </row>
    <row r="285">
      <c r="C285" s="1"/>
    </row>
    <row r="286">
      <c r="C286" s="1"/>
    </row>
    <row r="287">
      <c r="C287" s="1"/>
    </row>
    <row r="288">
      <c r="C288" s="1"/>
    </row>
    <row r="289">
      <c r="C289" s="1"/>
    </row>
    <row r="290">
      <c r="C290" s="1"/>
    </row>
    <row r="291">
      <c r="C291" s="1"/>
    </row>
    <row r="292">
      <c r="C292" s="1"/>
    </row>
    <row r="293">
      <c r="C293" s="1"/>
    </row>
    <row r="294">
      <c r="C294" s="1"/>
    </row>
    <row r="295">
      <c r="C295" s="1"/>
    </row>
    <row r="296">
      <c r="C296" s="1"/>
    </row>
    <row r="297">
      <c r="C297" s="1"/>
    </row>
    <row r="298">
      <c r="C298" s="1"/>
    </row>
    <row r="299">
      <c r="C299" s="1"/>
    </row>
    <row r="300">
      <c r="C300" s="1"/>
    </row>
    <row r="301">
      <c r="C301" s="1"/>
    </row>
    <row r="302">
      <c r="C302" s="1"/>
    </row>
    <row r="303">
      <c r="C303" s="1"/>
    </row>
    <row r="304">
      <c r="C304" s="1"/>
    </row>
    <row r="305">
      <c r="C305" s="1"/>
    </row>
    <row r="306">
      <c r="C306" s="1"/>
    </row>
    <row r="307">
      <c r="C307" s="1"/>
    </row>
    <row r="308">
      <c r="C308" s="1"/>
    </row>
    <row r="309">
      <c r="C309" s="1"/>
    </row>
    <row r="310">
      <c r="C310" s="1"/>
    </row>
    <row r="311">
      <c r="C311" s="1"/>
    </row>
    <row r="312">
      <c r="C312" s="1"/>
    </row>
    <row r="313">
      <c r="C313" s="1"/>
    </row>
    <row r="314">
      <c r="C314" s="1"/>
    </row>
    <row r="315">
      <c r="C315" s="1"/>
    </row>
    <row r="316">
      <c r="C316" s="1"/>
    </row>
    <row r="317">
      <c r="C317" s="1"/>
    </row>
    <row r="318">
      <c r="C318" s="1"/>
    </row>
    <row r="319">
      <c r="C319" s="1"/>
    </row>
    <row r="320">
      <c r="C320" s="1"/>
    </row>
    <row r="321">
      <c r="C321" s="1"/>
    </row>
    <row r="322">
      <c r="C322" s="1"/>
    </row>
    <row r="323">
      <c r="C323" s="1"/>
    </row>
    <row r="324">
      <c r="C324" s="1"/>
    </row>
    <row r="325">
      <c r="C325" s="1"/>
    </row>
    <row r="326">
      <c r="C326" s="1"/>
    </row>
    <row r="327">
      <c r="C327" s="1"/>
    </row>
    <row r="328">
      <c r="C328" s="1"/>
    </row>
    <row r="329">
      <c r="C329" s="1"/>
    </row>
    <row r="330">
      <c r="C330" s="1"/>
    </row>
    <row r="331">
      <c r="C331" s="1"/>
    </row>
    <row r="332">
      <c r="C332" s="1"/>
    </row>
    <row r="333">
      <c r="C333" s="1"/>
    </row>
    <row r="334">
      <c r="C334" s="1"/>
    </row>
    <row r="335">
      <c r="C335" s="1"/>
    </row>
    <row r="336">
      <c r="C336" s="1"/>
    </row>
    <row r="337">
      <c r="C337" s="1"/>
    </row>
    <row r="338">
      <c r="C338" s="1"/>
    </row>
    <row r="339">
      <c r="C339" s="1"/>
    </row>
    <row r="340">
      <c r="C340" s="1"/>
    </row>
    <row r="341">
      <c r="C341" s="1"/>
    </row>
    <row r="342">
      <c r="C342" s="1"/>
    </row>
    <row r="343">
      <c r="C343" s="1"/>
    </row>
    <row r="344">
      <c r="C344" s="1"/>
    </row>
    <row r="345">
      <c r="C345" s="1"/>
    </row>
    <row r="346">
      <c r="C346" s="1"/>
    </row>
    <row r="347">
      <c r="C347" s="1"/>
    </row>
    <row r="348">
      <c r="C348" s="1"/>
    </row>
    <row r="349">
      <c r="C349" s="1"/>
    </row>
    <row r="350">
      <c r="C350" s="1"/>
    </row>
    <row r="351">
      <c r="C351" s="1"/>
    </row>
    <row r="352">
      <c r="C352" s="1"/>
    </row>
    <row r="353">
      <c r="C353" s="1"/>
    </row>
    <row r="354">
      <c r="C354" s="1"/>
    </row>
    <row r="355">
      <c r="C355" s="1"/>
    </row>
    <row r="356">
      <c r="C356" s="1"/>
    </row>
    <row r="357">
      <c r="C357" s="1"/>
    </row>
    <row r="358">
      <c r="C358" s="1"/>
    </row>
    <row r="359">
      <c r="C359" s="1"/>
    </row>
    <row r="360">
      <c r="C360" s="1"/>
    </row>
    <row r="361">
      <c r="C361" s="1"/>
    </row>
    <row r="362">
      <c r="C362" s="1"/>
    </row>
    <row r="363">
      <c r="C363" s="1"/>
    </row>
    <row r="364">
      <c r="C364" s="1"/>
    </row>
    <row r="365">
      <c r="C365" s="1"/>
    </row>
    <row r="366">
      <c r="C366" s="1"/>
    </row>
    <row r="367">
      <c r="C367" s="1"/>
    </row>
    <row r="368">
      <c r="C368" s="1"/>
    </row>
    <row r="369">
      <c r="C369" s="1"/>
    </row>
    <row r="370">
      <c r="C370" s="1"/>
    </row>
    <row r="371">
      <c r="C371" s="1"/>
    </row>
    <row r="372">
      <c r="C372" s="1"/>
    </row>
    <row r="373">
      <c r="C373" s="1"/>
    </row>
    <row r="374">
      <c r="C374" s="1"/>
    </row>
    <row r="375">
      <c r="C375" s="1"/>
    </row>
    <row r="376">
      <c r="C376" s="1"/>
    </row>
    <row r="377">
      <c r="C377" s="1"/>
    </row>
    <row r="378">
      <c r="C378" s="1"/>
    </row>
    <row r="379">
      <c r="C379" s="1"/>
    </row>
    <row r="380">
      <c r="C380" s="1"/>
    </row>
    <row r="381">
      <c r="C381" s="1"/>
    </row>
    <row r="382">
      <c r="C382" s="1"/>
    </row>
    <row r="383">
      <c r="C383" s="1"/>
    </row>
    <row r="384">
      <c r="C384" s="1"/>
    </row>
    <row r="385">
      <c r="C385" s="1"/>
    </row>
    <row r="386">
      <c r="C386" s="1"/>
    </row>
    <row r="387">
      <c r="C387" s="1"/>
    </row>
    <row r="388">
      <c r="C388" s="1"/>
    </row>
    <row r="389">
      <c r="C389" s="1"/>
    </row>
    <row r="390">
      <c r="C390" s="1"/>
    </row>
    <row r="391">
      <c r="C391" s="1"/>
    </row>
    <row r="392">
      <c r="C392" s="1"/>
    </row>
    <row r="393">
      <c r="C393" s="1"/>
    </row>
    <row r="394">
      <c r="C394" s="1"/>
    </row>
    <row r="395">
      <c r="C395" s="1"/>
    </row>
    <row r="396">
      <c r="C396" s="1"/>
    </row>
    <row r="397">
      <c r="C397" s="1"/>
    </row>
    <row r="398">
      <c r="C398" s="1"/>
    </row>
    <row r="399">
      <c r="C399" s="1"/>
    </row>
    <row r="400">
      <c r="C400" s="1"/>
    </row>
    <row r="401">
      <c r="C401" s="1"/>
    </row>
    <row r="402">
      <c r="C402" s="1"/>
    </row>
    <row r="403">
      <c r="C403" s="1"/>
    </row>
    <row r="404">
      <c r="C404" s="1"/>
    </row>
    <row r="405">
      <c r="C405" s="1"/>
    </row>
    <row r="406">
      <c r="C406" s="1"/>
    </row>
    <row r="407">
      <c r="C407" s="1"/>
    </row>
    <row r="408">
      <c r="C408" s="1"/>
    </row>
    <row r="409">
      <c r="C409" s="1"/>
    </row>
    <row r="410">
      <c r="C410" s="1"/>
    </row>
    <row r="411">
      <c r="C411" s="1"/>
    </row>
    <row r="412">
      <c r="C412" s="1"/>
    </row>
    <row r="413">
      <c r="C413" s="1"/>
    </row>
    <row r="414">
      <c r="C414" s="1"/>
    </row>
    <row r="415">
      <c r="C415" s="1"/>
    </row>
    <row r="416">
      <c r="C416" s="1"/>
    </row>
    <row r="417">
      <c r="C417" s="1"/>
    </row>
    <row r="418">
      <c r="C418" s="1"/>
    </row>
    <row r="419">
      <c r="C419" s="1"/>
    </row>
    <row r="420">
      <c r="C420" s="1"/>
    </row>
    <row r="421">
      <c r="C421" s="1"/>
    </row>
    <row r="422">
      <c r="C422" s="1"/>
    </row>
    <row r="423">
      <c r="C423" s="1"/>
    </row>
    <row r="424">
      <c r="C424" s="1"/>
    </row>
    <row r="425">
      <c r="C425" s="1"/>
    </row>
    <row r="426">
      <c r="C426" s="1"/>
    </row>
    <row r="427">
      <c r="C427" s="1"/>
    </row>
    <row r="428">
      <c r="C428" s="1"/>
    </row>
    <row r="429">
      <c r="C429" s="1"/>
    </row>
    <row r="430">
      <c r="C430" s="1"/>
    </row>
    <row r="431">
      <c r="C431" s="1"/>
    </row>
    <row r="432">
      <c r="C432" s="1"/>
    </row>
    <row r="433">
      <c r="C433" s="1"/>
    </row>
    <row r="434">
      <c r="C434" s="1"/>
    </row>
    <row r="435">
      <c r="C435" s="1"/>
    </row>
    <row r="436">
      <c r="C436" s="1"/>
    </row>
    <row r="437">
      <c r="C437" s="1"/>
    </row>
    <row r="438">
      <c r="C438" s="1"/>
    </row>
    <row r="439">
      <c r="C439" s="1"/>
    </row>
    <row r="440">
      <c r="C440" s="1"/>
    </row>
    <row r="441">
      <c r="C441" s="1"/>
    </row>
    <row r="442">
      <c r="C442" s="1"/>
    </row>
    <row r="443">
      <c r="C443" s="1"/>
    </row>
    <row r="444">
      <c r="C444" s="1"/>
    </row>
    <row r="445">
      <c r="C445" s="1"/>
    </row>
    <row r="446">
      <c r="C446" s="1"/>
    </row>
    <row r="447">
      <c r="C447" s="1"/>
    </row>
    <row r="448">
      <c r="C448" s="1"/>
    </row>
    <row r="449">
      <c r="C449" s="1"/>
    </row>
    <row r="450">
      <c r="C450" s="1"/>
    </row>
    <row r="451">
      <c r="C451" s="1"/>
    </row>
    <row r="452">
      <c r="C452" s="1"/>
    </row>
    <row r="453">
      <c r="C453" s="1"/>
    </row>
    <row r="454">
      <c r="C454" s="1"/>
    </row>
    <row r="455">
      <c r="C455" s="1"/>
    </row>
    <row r="456">
      <c r="C456" s="1"/>
    </row>
    <row r="457">
      <c r="C457" s="1"/>
    </row>
    <row r="458">
      <c r="C458" s="1"/>
    </row>
    <row r="459">
      <c r="C459" s="1"/>
    </row>
    <row r="460">
      <c r="C460" s="1"/>
    </row>
    <row r="461">
      <c r="C461" s="1"/>
    </row>
    <row r="462">
      <c r="C462" s="1"/>
    </row>
    <row r="463">
      <c r="C463" s="1"/>
    </row>
    <row r="464">
      <c r="C464" s="1"/>
    </row>
    <row r="465">
      <c r="C465" s="1"/>
    </row>
    <row r="466">
      <c r="C466" s="1"/>
    </row>
    <row r="467">
      <c r="C467" s="1"/>
    </row>
    <row r="468">
      <c r="C468" s="1"/>
    </row>
    <row r="469">
      <c r="C469" s="1"/>
    </row>
    <row r="470">
      <c r="C470" s="1"/>
    </row>
    <row r="471">
      <c r="C471" s="1"/>
    </row>
    <row r="472">
      <c r="C472" s="1"/>
    </row>
    <row r="473">
      <c r="C473" s="1"/>
    </row>
    <row r="474">
      <c r="C474" s="1"/>
    </row>
    <row r="475">
      <c r="C475" s="1"/>
    </row>
    <row r="476">
      <c r="C476" s="1"/>
    </row>
    <row r="477">
      <c r="C477" s="1"/>
    </row>
    <row r="478">
      <c r="C478" s="1"/>
    </row>
    <row r="479">
      <c r="C479" s="1"/>
    </row>
    <row r="480">
      <c r="C480" s="1"/>
    </row>
    <row r="481">
      <c r="C481" s="1"/>
    </row>
    <row r="482">
      <c r="C482" s="1"/>
    </row>
    <row r="483">
      <c r="C483" s="1"/>
    </row>
    <row r="484">
      <c r="C484" s="1"/>
    </row>
    <row r="485">
      <c r="C485" s="1"/>
    </row>
    <row r="486">
      <c r="C486" s="1"/>
    </row>
    <row r="487">
      <c r="C487" s="1"/>
    </row>
    <row r="488">
      <c r="C488" s="1"/>
    </row>
    <row r="489">
      <c r="C489" s="1"/>
    </row>
    <row r="490">
      <c r="C490" s="1"/>
    </row>
    <row r="491">
      <c r="C491" s="1"/>
    </row>
    <row r="492">
      <c r="C492" s="1"/>
    </row>
    <row r="493">
      <c r="C493" s="1"/>
    </row>
    <row r="494">
      <c r="C494" s="1"/>
    </row>
    <row r="495">
      <c r="C495" s="1"/>
    </row>
    <row r="496">
      <c r="C496" s="1"/>
    </row>
    <row r="497">
      <c r="C497" s="1"/>
    </row>
    <row r="498">
      <c r="C498" s="1"/>
    </row>
    <row r="499">
      <c r="C499" s="1"/>
    </row>
    <row r="500">
      <c r="C500" s="1"/>
    </row>
    <row r="501">
      <c r="C501" s="1"/>
    </row>
    <row r="502">
      <c r="C502" s="1"/>
    </row>
    <row r="503">
      <c r="C503" s="1"/>
    </row>
    <row r="504">
      <c r="C504" s="1"/>
    </row>
    <row r="505">
      <c r="C505" s="1"/>
    </row>
    <row r="506">
      <c r="C506" s="1"/>
    </row>
    <row r="507">
      <c r="C507" s="1"/>
    </row>
    <row r="508">
      <c r="C508" s="1"/>
    </row>
    <row r="509">
      <c r="C509" s="1"/>
    </row>
    <row r="510">
      <c r="C510" s="1"/>
    </row>
    <row r="511">
      <c r="C511" s="1"/>
    </row>
    <row r="512">
      <c r="C512" s="1"/>
    </row>
    <row r="513">
      <c r="C513" s="1"/>
    </row>
    <row r="514">
      <c r="C514" s="1"/>
    </row>
    <row r="515">
      <c r="C515" s="1"/>
    </row>
    <row r="516">
      <c r="C516" s="1"/>
    </row>
    <row r="517">
      <c r="C517" s="1"/>
    </row>
    <row r="518">
      <c r="C518" s="1"/>
    </row>
    <row r="519">
      <c r="C519" s="1"/>
    </row>
    <row r="520">
      <c r="C520" s="1"/>
    </row>
    <row r="521">
      <c r="C521" s="1"/>
    </row>
    <row r="522">
      <c r="C522" s="1"/>
    </row>
    <row r="523">
      <c r="C523" s="1"/>
    </row>
    <row r="524">
      <c r="C524" s="1"/>
    </row>
    <row r="525">
      <c r="C525" s="1"/>
    </row>
    <row r="526">
      <c r="C526" s="1"/>
    </row>
    <row r="527">
      <c r="C527" s="1"/>
    </row>
    <row r="528">
      <c r="C528" s="1"/>
    </row>
    <row r="529">
      <c r="C529" s="1"/>
    </row>
    <row r="530">
      <c r="C530" s="1"/>
    </row>
    <row r="531">
      <c r="C531" s="1"/>
    </row>
    <row r="532">
      <c r="C532" s="1"/>
    </row>
    <row r="533">
      <c r="C533" s="1"/>
    </row>
    <row r="534">
      <c r="C534" s="1"/>
    </row>
    <row r="535">
      <c r="C535" s="1"/>
    </row>
    <row r="536">
      <c r="C536" s="1"/>
    </row>
    <row r="537">
      <c r="C537" s="1"/>
    </row>
    <row r="538">
      <c r="C538" s="1"/>
    </row>
    <row r="539">
      <c r="C539" s="1"/>
    </row>
    <row r="540">
      <c r="C540" s="1"/>
    </row>
    <row r="541">
      <c r="C541" s="1"/>
    </row>
    <row r="542">
      <c r="C542" s="1"/>
    </row>
    <row r="543">
      <c r="C543" s="1"/>
    </row>
    <row r="544">
      <c r="C544" s="1"/>
    </row>
    <row r="545">
      <c r="C545" s="1"/>
    </row>
    <row r="546">
      <c r="C546" s="1"/>
    </row>
    <row r="547">
      <c r="C547" s="1"/>
    </row>
    <row r="548">
      <c r="C548" s="1"/>
    </row>
    <row r="549">
      <c r="C549" s="1"/>
    </row>
    <row r="550">
      <c r="C550" s="1"/>
    </row>
    <row r="551">
      <c r="C551" s="1"/>
    </row>
    <row r="552">
      <c r="C552" s="1"/>
    </row>
    <row r="553">
      <c r="C553" s="1"/>
    </row>
    <row r="554">
      <c r="C554" s="1"/>
    </row>
    <row r="555">
      <c r="C555" s="1"/>
    </row>
    <row r="556">
      <c r="C556" s="1"/>
    </row>
    <row r="557">
      <c r="C557" s="1"/>
    </row>
    <row r="558">
      <c r="C558" s="1"/>
    </row>
    <row r="559">
      <c r="C559" s="1"/>
    </row>
    <row r="560">
      <c r="C560" s="1"/>
    </row>
    <row r="561">
      <c r="C561" s="1"/>
    </row>
    <row r="562">
      <c r="C562" s="1"/>
    </row>
    <row r="563">
      <c r="C563" s="1"/>
    </row>
    <row r="564">
      <c r="C564" s="1"/>
    </row>
    <row r="565">
      <c r="C565" s="1"/>
    </row>
    <row r="566">
      <c r="C566" s="1"/>
    </row>
    <row r="567">
      <c r="C567" s="1"/>
    </row>
    <row r="568">
      <c r="C568" s="1"/>
    </row>
    <row r="569">
      <c r="C569" s="1"/>
    </row>
    <row r="570">
      <c r="C570" s="1"/>
    </row>
    <row r="571">
      <c r="C571" s="1"/>
    </row>
    <row r="572">
      <c r="C572" s="1"/>
    </row>
    <row r="573">
      <c r="C573" s="1"/>
    </row>
    <row r="574">
      <c r="C574" s="1"/>
    </row>
    <row r="575">
      <c r="C575" s="1"/>
    </row>
    <row r="576">
      <c r="C576" s="1"/>
    </row>
    <row r="577">
      <c r="C577" s="1"/>
    </row>
    <row r="578">
      <c r="C578" s="1"/>
    </row>
    <row r="579">
      <c r="C579" s="1"/>
    </row>
    <row r="580">
      <c r="C580" s="1"/>
    </row>
    <row r="581">
      <c r="C581" s="1"/>
    </row>
    <row r="582">
      <c r="C582" s="1"/>
    </row>
    <row r="583">
      <c r="C583" s="1"/>
    </row>
    <row r="584">
      <c r="C584" s="1"/>
    </row>
    <row r="585">
      <c r="C585" s="1"/>
    </row>
    <row r="586">
      <c r="C586" s="1"/>
    </row>
    <row r="587">
      <c r="C587" s="1"/>
    </row>
    <row r="588">
      <c r="C588" s="1"/>
    </row>
    <row r="589">
      <c r="C589" s="1"/>
    </row>
    <row r="590">
      <c r="C590" s="1"/>
    </row>
    <row r="591">
      <c r="C591" s="1"/>
    </row>
    <row r="592">
      <c r="C592" s="1"/>
    </row>
    <row r="593">
      <c r="C593" s="1"/>
    </row>
    <row r="594">
      <c r="C594" s="1"/>
    </row>
    <row r="595">
      <c r="C595" s="1"/>
    </row>
    <row r="596">
      <c r="C596" s="1"/>
    </row>
    <row r="597">
      <c r="C597" s="1"/>
    </row>
    <row r="598">
      <c r="C598" s="1"/>
    </row>
    <row r="599">
      <c r="C599" s="1"/>
    </row>
    <row r="600">
      <c r="C600" s="1"/>
    </row>
    <row r="601">
      <c r="C601" s="1"/>
    </row>
    <row r="602">
      <c r="C602" s="1"/>
    </row>
    <row r="603">
      <c r="C603" s="1"/>
    </row>
    <row r="604">
      <c r="C604" s="1"/>
    </row>
    <row r="605">
      <c r="C605" s="1"/>
    </row>
    <row r="606">
      <c r="C606" s="1"/>
    </row>
    <row r="607">
      <c r="C607" s="1"/>
    </row>
    <row r="608">
      <c r="C608" s="1"/>
    </row>
    <row r="609">
      <c r="C609" s="1"/>
    </row>
    <row r="610">
      <c r="C610" s="1"/>
    </row>
    <row r="611">
      <c r="C611" s="1"/>
    </row>
    <row r="612">
      <c r="C612" s="1"/>
    </row>
    <row r="613">
      <c r="C613" s="1"/>
    </row>
    <row r="614">
      <c r="C614" s="1"/>
    </row>
    <row r="615">
      <c r="C615" s="1"/>
    </row>
    <row r="616">
      <c r="C616" s="1"/>
    </row>
    <row r="617">
      <c r="C617" s="1"/>
    </row>
    <row r="618">
      <c r="C618" s="1"/>
    </row>
    <row r="619">
      <c r="C619" s="1"/>
    </row>
    <row r="620">
      <c r="C620" s="1"/>
    </row>
    <row r="621">
      <c r="C621" s="1"/>
    </row>
    <row r="622">
      <c r="C622" s="1"/>
    </row>
    <row r="623">
      <c r="C623" s="1"/>
    </row>
    <row r="624">
      <c r="C624" s="1"/>
    </row>
    <row r="625">
      <c r="C625" s="1"/>
    </row>
    <row r="626">
      <c r="C626" s="1"/>
    </row>
    <row r="627">
      <c r="C627" s="1"/>
    </row>
    <row r="628">
      <c r="C628" s="1"/>
    </row>
    <row r="629">
      <c r="C629" s="1"/>
    </row>
    <row r="630">
      <c r="C630" s="1"/>
    </row>
    <row r="631">
      <c r="C631" s="1"/>
    </row>
    <row r="632">
      <c r="C632" s="1"/>
    </row>
    <row r="633">
      <c r="C633" s="1"/>
    </row>
    <row r="634">
      <c r="C634" s="1"/>
    </row>
    <row r="635">
      <c r="C635" s="1"/>
    </row>
    <row r="636">
      <c r="C636" s="1"/>
    </row>
    <row r="637">
      <c r="C637" s="1"/>
    </row>
    <row r="638">
      <c r="C638" s="1"/>
    </row>
    <row r="639">
      <c r="C639" s="1"/>
    </row>
    <row r="640">
      <c r="C640" s="1"/>
    </row>
    <row r="641">
      <c r="C641" s="1"/>
    </row>
    <row r="642">
      <c r="C642" s="1"/>
    </row>
    <row r="643">
      <c r="C643" s="1"/>
    </row>
    <row r="644">
      <c r="C644" s="1"/>
    </row>
    <row r="645">
      <c r="C645" s="1"/>
    </row>
    <row r="646">
      <c r="C646" s="1"/>
    </row>
    <row r="647">
      <c r="C647" s="1"/>
    </row>
    <row r="648">
      <c r="C648" s="1"/>
    </row>
    <row r="649">
      <c r="C649" s="1"/>
    </row>
    <row r="650">
      <c r="C650" s="1"/>
    </row>
    <row r="651">
      <c r="C651" s="1"/>
    </row>
    <row r="652">
      <c r="C652" s="1"/>
    </row>
    <row r="653">
      <c r="C653" s="1"/>
    </row>
    <row r="654">
      <c r="C654" s="1"/>
    </row>
    <row r="655">
      <c r="C655" s="1"/>
    </row>
    <row r="656">
      <c r="C656" s="1"/>
    </row>
    <row r="657">
      <c r="C657" s="1"/>
    </row>
    <row r="658">
      <c r="C658" s="1"/>
    </row>
    <row r="659">
      <c r="C659" s="1"/>
    </row>
    <row r="660">
      <c r="C660" s="1"/>
    </row>
    <row r="661">
      <c r="C661" s="1"/>
    </row>
    <row r="662">
      <c r="C662" s="1"/>
    </row>
    <row r="663">
      <c r="C663" s="1"/>
    </row>
    <row r="664">
      <c r="C664" s="1"/>
    </row>
    <row r="665">
      <c r="C665" s="1"/>
    </row>
    <row r="666">
      <c r="C666" s="1"/>
    </row>
    <row r="667">
      <c r="C667" s="1"/>
    </row>
    <row r="668">
      <c r="C668" s="1"/>
    </row>
    <row r="669">
      <c r="C669" s="1"/>
    </row>
    <row r="670">
      <c r="C670" s="1"/>
    </row>
    <row r="671">
      <c r="C671" s="1"/>
    </row>
    <row r="672">
      <c r="C672" s="1"/>
    </row>
    <row r="673">
      <c r="C673" s="1"/>
    </row>
    <row r="674">
      <c r="C674" s="1"/>
    </row>
    <row r="675">
      <c r="C675" s="1"/>
    </row>
    <row r="676">
      <c r="C676" s="1"/>
    </row>
    <row r="677">
      <c r="C677" s="1"/>
    </row>
    <row r="678">
      <c r="C678" s="1"/>
    </row>
    <row r="679">
      <c r="C679" s="1"/>
    </row>
    <row r="680">
      <c r="C680" s="1"/>
    </row>
    <row r="681">
      <c r="C681" s="1"/>
    </row>
    <row r="682">
      <c r="C682" s="1"/>
    </row>
    <row r="683">
      <c r="C683" s="1"/>
    </row>
    <row r="684">
      <c r="C684" s="1"/>
    </row>
    <row r="685">
      <c r="C685" s="1"/>
    </row>
    <row r="686">
      <c r="C686" s="1"/>
    </row>
    <row r="687">
      <c r="C687" s="1"/>
    </row>
    <row r="688">
      <c r="C688" s="1"/>
    </row>
    <row r="689">
      <c r="C689" s="1"/>
    </row>
    <row r="690">
      <c r="C690" s="1"/>
    </row>
    <row r="691">
      <c r="C691" s="1"/>
    </row>
    <row r="692">
      <c r="C692" s="1"/>
    </row>
    <row r="693">
      <c r="C693" s="1"/>
    </row>
    <row r="694">
      <c r="C694" s="1"/>
    </row>
    <row r="695">
      <c r="C695" s="1"/>
    </row>
    <row r="696">
      <c r="C696" s="1"/>
    </row>
    <row r="697">
      <c r="C697" s="1"/>
    </row>
    <row r="698">
      <c r="C698" s="1"/>
    </row>
    <row r="699">
      <c r="C699" s="1"/>
    </row>
    <row r="700">
      <c r="C700" s="1"/>
    </row>
    <row r="701">
      <c r="C701" s="1"/>
    </row>
    <row r="702">
      <c r="C702" s="1"/>
    </row>
    <row r="703">
      <c r="C703" s="1"/>
    </row>
    <row r="704">
      <c r="C704" s="1"/>
    </row>
    <row r="705">
      <c r="C705" s="1"/>
    </row>
    <row r="706">
      <c r="C706" s="1"/>
    </row>
    <row r="707">
      <c r="C707" s="1"/>
    </row>
    <row r="708">
      <c r="C708" s="1"/>
    </row>
    <row r="709">
      <c r="C709" s="1"/>
    </row>
    <row r="710">
      <c r="C710" s="1"/>
    </row>
    <row r="711">
      <c r="C711" s="1"/>
    </row>
    <row r="712">
      <c r="C712" s="1"/>
    </row>
    <row r="713">
      <c r="C713" s="1"/>
    </row>
    <row r="714">
      <c r="C714" s="1"/>
    </row>
    <row r="715">
      <c r="C715" s="1"/>
    </row>
    <row r="716">
      <c r="C716" s="1"/>
    </row>
    <row r="717">
      <c r="C717" s="1"/>
    </row>
    <row r="718">
      <c r="C718" s="1"/>
    </row>
    <row r="719">
      <c r="C719" s="1"/>
    </row>
    <row r="720">
      <c r="C720" s="1"/>
    </row>
    <row r="721">
      <c r="C721" s="1"/>
    </row>
    <row r="722">
      <c r="C722" s="1"/>
    </row>
    <row r="723">
      <c r="C723" s="1"/>
    </row>
    <row r="724">
      <c r="C724" s="1"/>
    </row>
    <row r="725">
      <c r="C725" s="1"/>
    </row>
    <row r="726">
      <c r="C726" s="1"/>
    </row>
    <row r="727">
      <c r="C727" s="1"/>
    </row>
    <row r="728">
      <c r="C728" s="1"/>
    </row>
    <row r="729">
      <c r="C729" s="1"/>
    </row>
    <row r="730">
      <c r="C730" s="1"/>
    </row>
    <row r="731">
      <c r="C731" s="1"/>
    </row>
    <row r="732">
      <c r="C732" s="1"/>
    </row>
    <row r="733">
      <c r="C733" s="1"/>
    </row>
    <row r="734">
      <c r="C734" s="1"/>
    </row>
    <row r="735">
      <c r="C735" s="1"/>
    </row>
    <row r="736">
      <c r="C736" s="1"/>
    </row>
    <row r="737">
      <c r="C737" s="1"/>
    </row>
    <row r="738">
      <c r="C738" s="1"/>
    </row>
    <row r="739">
      <c r="C739" s="1"/>
    </row>
    <row r="740">
      <c r="C740" s="1"/>
    </row>
    <row r="741">
      <c r="C741" s="1"/>
    </row>
    <row r="742">
      <c r="C742" s="1"/>
    </row>
    <row r="743">
      <c r="C743" s="1"/>
    </row>
    <row r="744">
      <c r="C744" s="1"/>
    </row>
    <row r="745">
      <c r="C745" s="1"/>
    </row>
    <row r="746">
      <c r="C746" s="1"/>
    </row>
    <row r="747">
      <c r="C747" s="1"/>
    </row>
    <row r="748">
      <c r="C748" s="1"/>
    </row>
    <row r="749">
      <c r="C749" s="1"/>
    </row>
    <row r="750">
      <c r="C750" s="1"/>
    </row>
    <row r="751">
      <c r="C751" s="1"/>
    </row>
    <row r="752">
      <c r="C752" s="1"/>
    </row>
    <row r="753">
      <c r="C753" s="1"/>
    </row>
    <row r="754">
      <c r="C754" s="1"/>
    </row>
    <row r="755">
      <c r="C755" s="1"/>
    </row>
    <row r="756">
      <c r="C756" s="1"/>
    </row>
    <row r="757">
      <c r="C757" s="1"/>
    </row>
    <row r="758">
      <c r="C758" s="1"/>
    </row>
    <row r="759">
      <c r="C759" s="1"/>
    </row>
    <row r="760">
      <c r="C760" s="1"/>
    </row>
    <row r="761">
      <c r="C761" s="1"/>
    </row>
    <row r="762">
      <c r="C762" s="1"/>
    </row>
    <row r="763">
      <c r="C763" s="1"/>
    </row>
    <row r="764">
      <c r="C764" s="1"/>
    </row>
    <row r="765">
      <c r="C765" s="1"/>
    </row>
    <row r="766">
      <c r="C766" s="1"/>
    </row>
    <row r="767">
      <c r="C767" s="1"/>
    </row>
    <row r="768">
      <c r="C768" s="1"/>
    </row>
    <row r="769">
      <c r="C769" s="1"/>
    </row>
    <row r="770">
      <c r="C770" s="1"/>
    </row>
    <row r="771">
      <c r="C771" s="1"/>
    </row>
    <row r="772">
      <c r="C772" s="1"/>
    </row>
    <row r="773">
      <c r="C773" s="1"/>
    </row>
    <row r="774">
      <c r="C774" s="1"/>
    </row>
    <row r="775">
      <c r="C775" s="1"/>
    </row>
    <row r="776">
      <c r="C776" s="1"/>
    </row>
    <row r="777">
      <c r="C777" s="1"/>
    </row>
    <row r="778">
      <c r="C778" s="1"/>
    </row>
    <row r="779">
      <c r="C779" s="1"/>
    </row>
    <row r="780">
      <c r="C780" s="1"/>
    </row>
    <row r="781">
      <c r="C781" s="1"/>
    </row>
    <row r="782">
      <c r="C782" s="1"/>
    </row>
    <row r="783">
      <c r="C783" s="1"/>
    </row>
    <row r="784">
      <c r="C784" s="1"/>
    </row>
    <row r="785">
      <c r="C785" s="1"/>
    </row>
    <row r="786">
      <c r="C786" s="1"/>
    </row>
    <row r="787">
      <c r="C787" s="1"/>
    </row>
    <row r="788">
      <c r="C788" s="1"/>
    </row>
    <row r="789">
      <c r="C789" s="1"/>
    </row>
    <row r="790">
      <c r="C790" s="1"/>
    </row>
    <row r="791">
      <c r="C791" s="1"/>
    </row>
    <row r="792">
      <c r="C792" s="1"/>
    </row>
    <row r="793">
      <c r="C793" s="1"/>
    </row>
    <row r="794">
      <c r="C794" s="1"/>
    </row>
    <row r="795">
      <c r="C795" s="1"/>
    </row>
    <row r="796">
      <c r="C796" s="1"/>
    </row>
    <row r="797">
      <c r="C797" s="1"/>
    </row>
    <row r="798">
      <c r="C798" s="1"/>
    </row>
    <row r="799">
      <c r="C799" s="1"/>
    </row>
    <row r="800">
      <c r="C800" s="1"/>
    </row>
    <row r="801">
      <c r="C801" s="1"/>
    </row>
    <row r="802">
      <c r="C802" s="1"/>
    </row>
    <row r="803">
      <c r="C803" s="1"/>
    </row>
    <row r="804">
      <c r="C804" s="1"/>
    </row>
    <row r="805">
      <c r="C805" s="1"/>
    </row>
    <row r="806">
      <c r="C806" s="1"/>
    </row>
    <row r="807">
      <c r="C807" s="1"/>
    </row>
    <row r="808">
      <c r="C808" s="1"/>
    </row>
    <row r="809">
      <c r="C809" s="1"/>
    </row>
    <row r="810">
      <c r="C810" s="1"/>
    </row>
    <row r="811">
      <c r="C811" s="1"/>
    </row>
    <row r="812">
      <c r="C812" s="1"/>
    </row>
    <row r="813">
      <c r="C813" s="1"/>
    </row>
    <row r="814">
      <c r="C814" s="1"/>
    </row>
    <row r="815">
      <c r="C815" s="1"/>
    </row>
    <row r="816">
      <c r="C816" s="1"/>
    </row>
    <row r="817">
      <c r="C817" s="1"/>
    </row>
    <row r="818">
      <c r="C818" s="1"/>
    </row>
    <row r="819">
      <c r="C819" s="1"/>
    </row>
    <row r="820">
      <c r="C820" s="1"/>
    </row>
    <row r="821">
      <c r="C821" s="1"/>
    </row>
    <row r="822">
      <c r="C822" s="1"/>
    </row>
    <row r="823">
      <c r="C823" s="1"/>
    </row>
    <row r="824">
      <c r="C824" s="1"/>
    </row>
    <row r="825">
      <c r="C825" s="1"/>
    </row>
    <row r="826">
      <c r="C826" s="1"/>
    </row>
    <row r="827">
      <c r="C827" s="1"/>
    </row>
    <row r="828">
      <c r="C828" s="1"/>
    </row>
    <row r="829">
      <c r="C829" s="1"/>
    </row>
    <row r="830">
      <c r="C830" s="1"/>
    </row>
    <row r="831">
      <c r="C831" s="1"/>
    </row>
    <row r="832">
      <c r="C832" s="1"/>
    </row>
    <row r="833">
      <c r="C833" s="1"/>
    </row>
    <row r="834">
      <c r="C834" s="1"/>
    </row>
    <row r="835">
      <c r="C835" s="1"/>
    </row>
    <row r="836">
      <c r="C836" s="1"/>
    </row>
    <row r="837">
      <c r="C837" s="1"/>
    </row>
    <row r="838">
      <c r="C838" s="1"/>
    </row>
    <row r="839">
      <c r="C839" s="1"/>
    </row>
    <row r="840">
      <c r="C840" s="1"/>
    </row>
    <row r="841">
      <c r="C841" s="1"/>
    </row>
    <row r="842">
      <c r="C842" s="1"/>
    </row>
    <row r="843">
      <c r="C843" s="1"/>
    </row>
    <row r="844">
      <c r="C844" s="1"/>
    </row>
    <row r="845">
      <c r="C845" s="1"/>
    </row>
    <row r="846">
      <c r="C846" s="1"/>
    </row>
    <row r="847">
      <c r="C847" s="1"/>
    </row>
    <row r="848">
      <c r="C848" s="1"/>
    </row>
    <row r="849">
      <c r="C849" s="1"/>
    </row>
    <row r="850">
      <c r="C850" s="1"/>
    </row>
    <row r="851">
      <c r="C851" s="1"/>
    </row>
    <row r="852">
      <c r="C852" s="1"/>
    </row>
    <row r="853">
      <c r="C853" s="1"/>
    </row>
    <row r="854">
      <c r="C854" s="1"/>
    </row>
    <row r="855">
      <c r="C855" s="1"/>
    </row>
    <row r="856">
      <c r="C856" s="1"/>
    </row>
    <row r="857">
      <c r="C857" s="1"/>
    </row>
    <row r="858">
      <c r="C858" s="1"/>
    </row>
    <row r="859">
      <c r="C859" s="1"/>
    </row>
    <row r="860">
      <c r="C860" s="1"/>
    </row>
    <row r="861">
      <c r="C861" s="1"/>
    </row>
    <row r="862">
      <c r="C862" s="1"/>
    </row>
    <row r="863">
      <c r="C863" s="1"/>
    </row>
    <row r="864">
      <c r="C864" s="1"/>
    </row>
    <row r="865">
      <c r="C865" s="1"/>
    </row>
    <row r="866">
      <c r="C866" s="1"/>
    </row>
    <row r="867">
      <c r="C867" s="1"/>
    </row>
    <row r="868">
      <c r="C868" s="1"/>
    </row>
    <row r="869">
      <c r="C869" s="1"/>
    </row>
    <row r="870">
      <c r="C870" s="1"/>
    </row>
    <row r="871">
      <c r="C871" s="1"/>
    </row>
    <row r="872">
      <c r="C872" s="1"/>
    </row>
    <row r="873">
      <c r="C873" s="1"/>
    </row>
    <row r="874">
      <c r="C874" s="1"/>
    </row>
    <row r="875">
      <c r="C875" s="1"/>
    </row>
    <row r="876">
      <c r="C876" s="1"/>
    </row>
    <row r="877">
      <c r="C877" s="1"/>
    </row>
    <row r="878">
      <c r="C878" s="1"/>
    </row>
    <row r="879">
      <c r="C879" s="1"/>
    </row>
    <row r="880">
      <c r="C880" s="1"/>
    </row>
    <row r="881">
      <c r="C881" s="1"/>
    </row>
    <row r="882">
      <c r="C882" s="1"/>
    </row>
    <row r="883">
      <c r="C883" s="1"/>
    </row>
    <row r="884">
      <c r="C884" s="1"/>
    </row>
    <row r="885">
      <c r="C885" s="1"/>
    </row>
    <row r="886">
      <c r="C886" s="1"/>
    </row>
    <row r="887">
      <c r="C887" s="1"/>
    </row>
    <row r="888">
      <c r="C888" s="1"/>
    </row>
    <row r="889">
      <c r="C889" s="1"/>
    </row>
    <row r="890">
      <c r="C890" s="1"/>
    </row>
    <row r="891">
      <c r="C891" s="1"/>
    </row>
    <row r="892">
      <c r="C892" s="1"/>
    </row>
    <row r="893">
      <c r="C893" s="1"/>
    </row>
    <row r="894">
      <c r="C894" s="1"/>
    </row>
    <row r="895">
      <c r="C895" s="1"/>
    </row>
    <row r="896">
      <c r="C896" s="1"/>
    </row>
    <row r="897">
      <c r="C897" s="1"/>
    </row>
    <row r="898">
      <c r="C898" s="1"/>
    </row>
    <row r="899">
      <c r="C899" s="1"/>
    </row>
    <row r="900">
      <c r="C900" s="1"/>
    </row>
    <row r="901">
      <c r="C901" s="1"/>
    </row>
    <row r="902">
      <c r="C902" s="1"/>
    </row>
    <row r="903">
      <c r="C903" s="1"/>
    </row>
    <row r="904">
      <c r="C904" s="1"/>
    </row>
    <row r="905">
      <c r="C905" s="1"/>
    </row>
    <row r="906">
      <c r="C906" s="1"/>
    </row>
    <row r="907">
      <c r="C907" s="1"/>
    </row>
    <row r="908">
      <c r="C908" s="1"/>
    </row>
    <row r="909">
      <c r="C909" s="1"/>
    </row>
    <row r="910">
      <c r="C910" s="1"/>
    </row>
    <row r="911">
      <c r="C911" s="1"/>
    </row>
    <row r="912">
      <c r="C912" s="1"/>
    </row>
    <row r="913">
      <c r="C913" s="1"/>
    </row>
    <row r="914">
      <c r="C914" s="1"/>
    </row>
    <row r="915">
      <c r="C915" s="1"/>
    </row>
    <row r="916">
      <c r="C916" s="1"/>
    </row>
    <row r="917">
      <c r="C917" s="1"/>
    </row>
    <row r="918">
      <c r="C918" s="1"/>
    </row>
    <row r="919">
      <c r="C919" s="1"/>
    </row>
    <row r="920">
      <c r="C920" s="1"/>
    </row>
    <row r="921">
      <c r="C921" s="1"/>
    </row>
    <row r="922">
      <c r="C922" s="1"/>
    </row>
    <row r="923">
      <c r="C923" s="1"/>
    </row>
    <row r="924">
      <c r="C924" s="1"/>
    </row>
    <row r="925">
      <c r="C925" s="1"/>
    </row>
    <row r="926">
      <c r="C926" s="1"/>
    </row>
    <row r="927">
      <c r="C927" s="1"/>
    </row>
    <row r="928">
      <c r="C928" s="1"/>
    </row>
    <row r="929">
      <c r="C929" s="1"/>
    </row>
    <row r="930">
      <c r="C930" s="1"/>
    </row>
    <row r="931">
      <c r="C931" s="1"/>
    </row>
    <row r="932">
      <c r="C932" s="1"/>
    </row>
    <row r="933">
      <c r="C933" s="1"/>
    </row>
    <row r="934">
      <c r="C934" s="1"/>
    </row>
    <row r="935">
      <c r="C935" s="1"/>
    </row>
    <row r="936">
      <c r="C936" s="1"/>
    </row>
    <row r="937">
      <c r="C937" s="1"/>
    </row>
    <row r="938">
      <c r="C938" s="1"/>
    </row>
    <row r="939">
      <c r="C939" s="1"/>
    </row>
    <row r="940">
      <c r="C940" s="1"/>
    </row>
    <row r="941">
      <c r="C941" s="1"/>
    </row>
    <row r="942">
      <c r="C942" s="1"/>
    </row>
    <row r="943">
      <c r="C943" s="1"/>
    </row>
    <row r="944">
      <c r="C944" s="1"/>
    </row>
    <row r="945">
      <c r="C945" s="1"/>
    </row>
    <row r="946">
      <c r="C946" s="1"/>
    </row>
    <row r="947">
      <c r="C947" s="1"/>
    </row>
    <row r="948">
      <c r="C948" s="1"/>
    </row>
    <row r="949">
      <c r="C949" s="1"/>
    </row>
    <row r="950">
      <c r="C950" s="1"/>
    </row>
    <row r="951">
      <c r="C951" s="1"/>
    </row>
    <row r="952">
      <c r="C952" s="1"/>
    </row>
    <row r="953">
      <c r="C953" s="1"/>
    </row>
    <row r="954">
      <c r="C954" s="1"/>
    </row>
    <row r="955">
      <c r="C955" s="1"/>
    </row>
    <row r="956">
      <c r="C956" s="1"/>
    </row>
    <row r="957">
      <c r="C957" s="1"/>
    </row>
    <row r="958">
      <c r="C958" s="1"/>
    </row>
    <row r="959">
      <c r="C959" s="1"/>
    </row>
    <row r="960">
      <c r="C960" s="1"/>
    </row>
    <row r="961">
      <c r="C961" s="1"/>
    </row>
    <row r="962">
      <c r="C962" s="1"/>
    </row>
    <row r="963">
      <c r="C963" s="1"/>
    </row>
    <row r="964">
      <c r="C964" s="1"/>
    </row>
    <row r="965">
      <c r="C965" s="1"/>
    </row>
    <row r="966">
      <c r="C966" s="1"/>
    </row>
    <row r="967">
      <c r="C967" s="1"/>
    </row>
    <row r="968">
      <c r="C968" s="1"/>
    </row>
    <row r="969">
      <c r="C969" s="1"/>
    </row>
    <row r="970">
      <c r="C970" s="1"/>
    </row>
    <row r="971">
      <c r="C971" s="1"/>
    </row>
    <row r="972">
      <c r="C972" s="1"/>
    </row>
    <row r="973">
      <c r="C973" s="1"/>
    </row>
    <row r="974">
      <c r="C974" s="1"/>
    </row>
    <row r="975">
      <c r="C975" s="1"/>
    </row>
    <row r="976">
      <c r="C976" s="1"/>
    </row>
    <row r="977">
      <c r="C977" s="1"/>
    </row>
    <row r="978">
      <c r="C978" s="1"/>
    </row>
    <row r="979">
      <c r="C979" s="1"/>
    </row>
    <row r="980">
      <c r="C980" s="1"/>
    </row>
    <row r="981">
      <c r="C981" s="1"/>
    </row>
    <row r="982">
      <c r="C982" s="1"/>
    </row>
    <row r="983">
      <c r="C983" s="1"/>
    </row>
    <row r="984">
      <c r="C984" s="1"/>
    </row>
    <row r="985">
      <c r="C985" s="1"/>
    </row>
    <row r="986">
      <c r="C986" s="1"/>
    </row>
    <row r="987">
      <c r="C987" s="1"/>
    </row>
    <row r="988">
      <c r="C988" s="1"/>
    </row>
    <row r="989">
      <c r="C989" s="1"/>
    </row>
    <row r="990">
      <c r="C990" s="1"/>
    </row>
    <row r="991">
      <c r="C991" s="1"/>
    </row>
    <row r="992">
      <c r="C992" s="1"/>
    </row>
    <row r="993">
      <c r="C993" s="1"/>
    </row>
    <row r="994">
      <c r="C994" s="1"/>
    </row>
    <row r="995">
      <c r="C995" s="1"/>
    </row>
    <row r="996">
      <c r="C996" s="1"/>
    </row>
    <row r="997">
      <c r="C997" s="1"/>
    </row>
    <row r="998">
      <c r="C998" s="1"/>
    </row>
    <row r="999">
      <c r="C999" s="1"/>
    </row>
    <row r="1000">
      <c r="C1000" s="1"/>
    </row>
  </sheetData>
  <dataValidations>
    <dataValidation type="list" allowBlank="1" sqref="C2:C1000">
      <formula1>"Hotel,Travel,Food,Other"</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63"/>
    <col customWidth="1" min="3" max="3" width="29.75"/>
    <col customWidth="1" min="6" max="6" width="54.75"/>
  </cols>
  <sheetData>
    <row r="1">
      <c r="A1" s="2" t="s">
        <v>471</v>
      </c>
      <c r="B1" s="2"/>
    </row>
    <row r="2">
      <c r="A2" s="34" t="s">
        <v>144</v>
      </c>
      <c r="B2" s="34" t="s">
        <v>2</v>
      </c>
      <c r="C2" s="34" t="s">
        <v>239</v>
      </c>
      <c r="D2" s="35"/>
      <c r="E2" s="35"/>
      <c r="F2" s="34" t="s">
        <v>472</v>
      </c>
    </row>
    <row r="4">
      <c r="A4" s="34" t="s">
        <v>473</v>
      </c>
    </row>
    <row r="5">
      <c r="A5" s="2" t="s">
        <v>474</v>
      </c>
      <c r="B5" s="89" t="s">
        <v>475</v>
      </c>
      <c r="C5" s="2" t="s">
        <v>254</v>
      </c>
      <c r="D5" s="2" t="s">
        <v>258</v>
      </c>
      <c r="F5" s="90" t="s">
        <v>476</v>
      </c>
    </row>
    <row r="6">
      <c r="F6" s="91"/>
    </row>
    <row r="7">
      <c r="A7" s="34" t="s">
        <v>477</v>
      </c>
    </row>
    <row r="8">
      <c r="A8" s="2" t="s">
        <v>67</v>
      </c>
      <c r="B8" s="89" t="s">
        <v>68</v>
      </c>
      <c r="C8" s="2" t="s">
        <v>283</v>
      </c>
      <c r="D8" s="2" t="s">
        <v>258</v>
      </c>
      <c r="F8" s="92" t="s">
        <v>284</v>
      </c>
    </row>
    <row r="10">
      <c r="A10" s="34" t="s">
        <v>478</v>
      </c>
    </row>
    <row r="11">
      <c r="A11" s="2" t="s">
        <v>24</v>
      </c>
      <c r="B11" s="2" t="s">
        <v>25</v>
      </c>
      <c r="C11" s="2" t="s">
        <v>479</v>
      </c>
      <c r="F11" s="92" t="s">
        <v>262</v>
      </c>
    </row>
    <row r="12">
      <c r="A12" s="2" t="s">
        <v>62</v>
      </c>
      <c r="B12" s="2" t="s">
        <v>63</v>
      </c>
      <c r="C12" s="2" t="s">
        <v>270</v>
      </c>
      <c r="D12" s="2" t="s">
        <v>258</v>
      </c>
      <c r="F12" s="92" t="s">
        <v>271</v>
      </c>
    </row>
    <row r="13">
      <c r="A13" s="2" t="s">
        <v>480</v>
      </c>
      <c r="B13" s="2" t="s">
        <v>229</v>
      </c>
      <c r="C13" s="2" t="s">
        <v>481</v>
      </c>
      <c r="D13" s="2" t="s">
        <v>258</v>
      </c>
      <c r="F13" s="90" t="s">
        <v>482</v>
      </c>
    </row>
    <row r="14">
      <c r="A14" s="2" t="s">
        <v>207</v>
      </c>
      <c r="B14" s="2" t="s">
        <v>208</v>
      </c>
      <c r="C14" s="2" t="s">
        <v>275</v>
      </c>
      <c r="F14" s="92" t="s">
        <v>483</v>
      </c>
    </row>
    <row r="15">
      <c r="A15" s="2" t="s">
        <v>38</v>
      </c>
      <c r="B15" s="2" t="s">
        <v>39</v>
      </c>
      <c r="C15" s="2" t="s">
        <v>484</v>
      </c>
      <c r="F15" s="90" t="s">
        <v>485</v>
      </c>
      <c r="Z15" s="2" t="s">
        <v>486</v>
      </c>
    </row>
    <row r="16">
      <c r="A16" s="2" t="s">
        <v>14</v>
      </c>
      <c r="B16" s="89" t="s">
        <v>105</v>
      </c>
      <c r="C16" s="2" t="s">
        <v>487</v>
      </c>
      <c r="D16" s="2" t="s">
        <v>258</v>
      </c>
      <c r="F16" s="90" t="s">
        <v>488</v>
      </c>
    </row>
    <row r="17">
      <c r="A17" s="2" t="s">
        <v>489</v>
      </c>
      <c r="B17" s="89" t="s">
        <v>490</v>
      </c>
      <c r="C17" s="2" t="s">
        <v>491</v>
      </c>
      <c r="D17" s="2" t="s">
        <v>258</v>
      </c>
      <c r="F17" s="92" t="s">
        <v>287</v>
      </c>
    </row>
    <row r="18">
      <c r="A18" s="2" t="s">
        <v>113</v>
      </c>
      <c r="B18" s="2" t="s">
        <v>114</v>
      </c>
      <c r="C18" s="2" t="s">
        <v>288</v>
      </c>
      <c r="D18" s="93" t="s">
        <v>258</v>
      </c>
      <c r="F18" s="92" t="s">
        <v>289</v>
      </c>
    </row>
    <row r="19">
      <c r="A19" s="2" t="s">
        <v>236</v>
      </c>
      <c r="B19" s="2" t="s">
        <v>204</v>
      </c>
      <c r="C19" s="2" t="s">
        <v>492</v>
      </c>
      <c r="D19" s="91"/>
      <c r="F19" s="92" t="s">
        <v>493</v>
      </c>
    </row>
    <row r="20">
      <c r="F20" s="91"/>
    </row>
    <row r="21">
      <c r="A21" s="34" t="s">
        <v>494</v>
      </c>
    </row>
    <row r="22">
      <c r="A22" s="2" t="s">
        <v>126</v>
      </c>
      <c r="B22" s="2" t="s">
        <v>127</v>
      </c>
      <c r="C22" s="2" t="s">
        <v>266</v>
      </c>
      <c r="F22" s="92" t="s">
        <v>495</v>
      </c>
    </row>
    <row r="26">
      <c r="A26" s="34"/>
    </row>
    <row r="27">
      <c r="F27" s="94"/>
    </row>
  </sheetData>
  <hyperlinks>
    <hyperlink r:id="rId1" ref="F5"/>
    <hyperlink r:id="rId2" ref="F8"/>
    <hyperlink r:id="rId3" ref="F11"/>
    <hyperlink r:id="rId4" ref="F12"/>
    <hyperlink r:id="rId5" ref="F13"/>
    <hyperlink r:id="rId6" ref="F14"/>
    <hyperlink r:id="rId7" ref="F15"/>
    <hyperlink r:id="rId8" ref="F16"/>
    <hyperlink r:id="rId9" ref="F17"/>
    <hyperlink r:id="rId10" ref="F18"/>
    <hyperlink r:id="rId11" ref="F19"/>
    <hyperlink r:id="rId12" ref="F22"/>
  </hyperlinks>
  <drawing r:id="rId13"/>
</worksheet>
</file>