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Coolbeans\"/>
    </mc:Choice>
  </mc:AlternateContent>
  <xr:revisionPtr revIDLastSave="0" documentId="13_ncr:1_{077D0A78-F315-408C-8B02-E326C3620A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26" i="1" l="1"/>
  <c r="S26" i="1" s="1"/>
  <c r="CV26" i="1"/>
  <c r="CT26" i="1"/>
  <c r="CU26" i="1" s="1"/>
  <c r="AV26" i="1" s="1"/>
  <c r="AX26" i="1" s="1"/>
  <c r="BI26" i="1"/>
  <c r="BH26" i="1"/>
  <c r="AZ26" i="1"/>
  <c r="AT26" i="1"/>
  <c r="AN26" i="1"/>
  <c r="BA26" i="1" s="1"/>
  <c r="BD26" i="1" s="1"/>
  <c r="AI26" i="1"/>
  <c r="AG26" i="1"/>
  <c r="K26" i="1" s="1"/>
  <c r="Y26" i="1"/>
  <c r="X26" i="1"/>
  <c r="W26" i="1"/>
  <c r="P26" i="1"/>
  <c r="N26" i="1"/>
  <c r="CW25" i="1"/>
  <c r="S25" i="1" s="1"/>
  <c r="CV25" i="1"/>
  <c r="CT25" i="1"/>
  <c r="CU25" i="1" s="1"/>
  <c r="AV25" i="1" s="1"/>
  <c r="AX25" i="1" s="1"/>
  <c r="BI25" i="1"/>
  <c r="BH25" i="1"/>
  <c r="AZ25" i="1"/>
  <c r="AW25" i="1"/>
  <c r="AY25" i="1" s="1"/>
  <c r="AT25" i="1"/>
  <c r="AN25" i="1"/>
  <c r="BA25" i="1" s="1"/>
  <c r="BD25" i="1" s="1"/>
  <c r="AI25" i="1"/>
  <c r="AG25" i="1"/>
  <c r="I25" i="1" s="1"/>
  <c r="H25" i="1" s="1"/>
  <c r="Y25" i="1"/>
  <c r="X25" i="1"/>
  <c r="W25" i="1" s="1"/>
  <c r="P25" i="1"/>
  <c r="N25" i="1"/>
  <c r="K25" i="1"/>
  <c r="J25" i="1"/>
  <c r="CW24" i="1"/>
  <c r="CV24" i="1"/>
  <c r="CT24" i="1"/>
  <c r="CU24" i="1" s="1"/>
  <c r="AV24" i="1" s="1"/>
  <c r="BI24" i="1"/>
  <c r="BH24" i="1"/>
  <c r="AZ24" i="1"/>
  <c r="AT24" i="1"/>
  <c r="AX24" i="1" s="1"/>
  <c r="AN24" i="1"/>
  <c r="BA24" i="1" s="1"/>
  <c r="BD24" i="1" s="1"/>
  <c r="AI24" i="1"/>
  <c r="AG24" i="1" s="1"/>
  <c r="Y24" i="1"/>
  <c r="X24" i="1"/>
  <c r="W24" i="1" s="1"/>
  <c r="P24" i="1"/>
  <c r="J24" i="1"/>
  <c r="AW24" i="1" s="1"/>
  <c r="AY24" i="1" s="1"/>
  <c r="CW23" i="1"/>
  <c r="CV23" i="1"/>
  <c r="CT23" i="1"/>
  <c r="CU23" i="1" s="1"/>
  <c r="AV23" i="1" s="1"/>
  <c r="AX23" i="1" s="1"/>
  <c r="BI23" i="1"/>
  <c r="BH23" i="1"/>
  <c r="BA23" i="1"/>
  <c r="BD23" i="1" s="1"/>
  <c r="AZ23" i="1"/>
  <c r="AT23" i="1"/>
  <c r="AN23" i="1"/>
  <c r="AI23" i="1"/>
  <c r="AG23" i="1" s="1"/>
  <c r="AH23" i="1" s="1"/>
  <c r="Y23" i="1"/>
  <c r="X23" i="1"/>
  <c r="W23" i="1" s="1"/>
  <c r="P23" i="1"/>
  <c r="CW22" i="1"/>
  <c r="CV22" i="1"/>
  <c r="CT22" i="1"/>
  <c r="CU22" i="1" s="1"/>
  <c r="AV22" i="1" s="1"/>
  <c r="BI22" i="1"/>
  <c r="BH22" i="1"/>
  <c r="AZ22" i="1"/>
  <c r="AX22" i="1"/>
  <c r="AT22" i="1"/>
  <c r="AN22" i="1"/>
  <c r="BA22" i="1" s="1"/>
  <c r="BD22" i="1" s="1"/>
  <c r="AI22" i="1"/>
  <c r="AG22" i="1"/>
  <c r="K22" i="1" s="1"/>
  <c r="Y22" i="1"/>
  <c r="X22" i="1"/>
  <c r="W22" i="1"/>
  <c r="P22" i="1"/>
  <c r="N22" i="1"/>
  <c r="CW21" i="1"/>
  <c r="CV21" i="1"/>
  <c r="CT21" i="1"/>
  <c r="CU21" i="1" s="1"/>
  <c r="AV21" i="1" s="1"/>
  <c r="AX21" i="1" s="1"/>
  <c r="BI21" i="1"/>
  <c r="BH21" i="1"/>
  <c r="BF21" i="1"/>
  <c r="BJ21" i="1" s="1"/>
  <c r="BK21" i="1" s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H20" i="1"/>
  <c r="AG20" i="1"/>
  <c r="I20" i="1" s="1"/>
  <c r="H20" i="1" s="1"/>
  <c r="Y20" i="1"/>
  <c r="X20" i="1"/>
  <c r="W20" i="1" s="1"/>
  <c r="P20" i="1"/>
  <c r="N20" i="1"/>
  <c r="K20" i="1"/>
  <c r="J20" i="1"/>
  <c r="AW20" i="1" s="1"/>
  <c r="CW19" i="1"/>
  <c r="CV19" i="1"/>
  <c r="CT19" i="1"/>
  <c r="CU19" i="1" s="1"/>
  <c r="AV19" i="1" s="1"/>
  <c r="AX19" i="1" s="1"/>
  <c r="BI19" i="1"/>
  <c r="BH19" i="1"/>
  <c r="BA19" i="1"/>
  <c r="BD19" i="1" s="1"/>
  <c r="AZ19" i="1"/>
  <c r="AT19" i="1"/>
  <c r="AN19" i="1"/>
  <c r="AI19" i="1"/>
  <c r="AG19" i="1" s="1"/>
  <c r="AH19" i="1"/>
  <c r="Y19" i="1"/>
  <c r="X19" i="1"/>
  <c r="W19" i="1" s="1"/>
  <c r="P19" i="1"/>
  <c r="CW18" i="1"/>
  <c r="CV18" i="1"/>
  <c r="CT18" i="1"/>
  <c r="CU18" i="1" s="1"/>
  <c r="AV18" i="1" s="1"/>
  <c r="BI18" i="1"/>
  <c r="BH18" i="1"/>
  <c r="AZ18" i="1"/>
  <c r="AX18" i="1"/>
  <c r="AT18" i="1"/>
  <c r="AN18" i="1"/>
  <c r="BA18" i="1" s="1"/>
  <c r="BD18" i="1" s="1"/>
  <c r="AI18" i="1"/>
  <c r="AG18" i="1"/>
  <c r="K18" i="1" s="1"/>
  <c r="Y18" i="1"/>
  <c r="X18" i="1"/>
  <c r="W18" i="1"/>
  <c r="P18" i="1"/>
  <c r="N18" i="1"/>
  <c r="CW17" i="1"/>
  <c r="CV17" i="1"/>
  <c r="CT17" i="1"/>
  <c r="BI17" i="1"/>
  <c r="BH17" i="1"/>
  <c r="BF17" i="1"/>
  <c r="BJ17" i="1" s="1"/>
  <c r="BK17" i="1" s="1"/>
  <c r="AZ17" i="1"/>
  <c r="AT17" i="1"/>
  <c r="AN17" i="1"/>
  <c r="BA17" i="1" s="1"/>
  <c r="BD17" i="1" s="1"/>
  <c r="AI17" i="1"/>
  <c r="AG17" i="1" s="1"/>
  <c r="Y17" i="1"/>
  <c r="X17" i="1"/>
  <c r="W17" i="1" s="1"/>
  <c r="P17" i="1"/>
  <c r="BF20" i="1" l="1"/>
  <c r="BJ20" i="1" s="1"/>
  <c r="BK20" i="1" s="1"/>
  <c r="BE20" i="1"/>
  <c r="BG20" i="1"/>
  <c r="BG23" i="1"/>
  <c r="BF23" i="1"/>
  <c r="BJ23" i="1" s="1"/>
  <c r="BK23" i="1" s="1"/>
  <c r="BE23" i="1"/>
  <c r="BE25" i="1"/>
  <c r="BF25" i="1"/>
  <c r="BJ25" i="1" s="1"/>
  <c r="BK25" i="1" s="1"/>
  <c r="BG25" i="1"/>
  <c r="T25" i="1"/>
  <c r="U25" i="1" s="1"/>
  <c r="AA20" i="1"/>
  <c r="K21" i="1"/>
  <c r="J21" i="1"/>
  <c r="AW21" i="1" s="1"/>
  <c r="AY21" i="1" s="1"/>
  <c r="I21" i="1"/>
  <c r="H21" i="1" s="1"/>
  <c r="AH21" i="1"/>
  <c r="N21" i="1"/>
  <c r="BG19" i="1"/>
  <c r="BF19" i="1"/>
  <c r="BJ19" i="1" s="1"/>
  <c r="BK19" i="1" s="1"/>
  <c r="BE19" i="1"/>
  <c r="K17" i="1"/>
  <c r="J17" i="1"/>
  <c r="AW17" i="1" s="1"/>
  <c r="I17" i="1"/>
  <c r="H17" i="1" s="1"/>
  <c r="AH17" i="1"/>
  <c r="N17" i="1"/>
  <c r="CU17" i="1"/>
  <c r="AV17" i="1" s="1"/>
  <c r="AX17" i="1" s="1"/>
  <c r="BE21" i="1"/>
  <c r="BG21" i="1"/>
  <c r="N23" i="1"/>
  <c r="I23" i="1"/>
  <c r="H23" i="1" s="1"/>
  <c r="J23" i="1"/>
  <c r="AW23" i="1" s="1"/>
  <c r="AY23" i="1" s="1"/>
  <c r="K23" i="1"/>
  <c r="BG26" i="1"/>
  <c r="BF26" i="1"/>
  <c r="BJ26" i="1" s="1"/>
  <c r="BK26" i="1" s="1"/>
  <c r="BE26" i="1"/>
  <c r="AY20" i="1"/>
  <c r="BE17" i="1"/>
  <c r="BG17" i="1"/>
  <c r="N19" i="1"/>
  <c r="J19" i="1"/>
  <c r="AW19" i="1" s="1"/>
  <c r="AY19" i="1" s="1"/>
  <c r="I19" i="1"/>
  <c r="H19" i="1" s="1"/>
  <c r="K19" i="1"/>
  <c r="I24" i="1"/>
  <c r="H24" i="1" s="1"/>
  <c r="AH24" i="1"/>
  <c r="N24" i="1"/>
  <c r="K24" i="1"/>
  <c r="AA25" i="1"/>
  <c r="Q25" i="1"/>
  <c r="O25" i="1" s="1"/>
  <c r="R25" i="1" s="1"/>
  <c r="L25" i="1" s="1"/>
  <c r="M25" i="1" s="1"/>
  <c r="BG18" i="1"/>
  <c r="BF18" i="1"/>
  <c r="BJ18" i="1" s="1"/>
  <c r="BK18" i="1" s="1"/>
  <c r="BE18" i="1"/>
  <c r="S20" i="1"/>
  <c r="CU20" i="1"/>
  <c r="AV20" i="1" s="1"/>
  <c r="AX20" i="1" s="1"/>
  <c r="BG22" i="1"/>
  <c r="BF22" i="1"/>
  <c r="BJ22" i="1" s="1"/>
  <c r="BK22" i="1" s="1"/>
  <c r="BE22" i="1"/>
  <c r="BF24" i="1"/>
  <c r="BJ24" i="1" s="1"/>
  <c r="BK24" i="1" s="1"/>
  <c r="BE24" i="1"/>
  <c r="BG24" i="1"/>
  <c r="AH26" i="1"/>
  <c r="I18" i="1"/>
  <c r="H18" i="1" s="1"/>
  <c r="S19" i="1"/>
  <c r="I22" i="1"/>
  <c r="H22" i="1" s="1"/>
  <c r="S23" i="1"/>
  <c r="I26" i="1"/>
  <c r="H26" i="1" s="1"/>
  <c r="T26" i="1" s="1"/>
  <c r="U26" i="1" s="1"/>
  <c r="AH25" i="1"/>
  <c r="J26" i="1"/>
  <c r="AW26" i="1" s="1"/>
  <c r="AY26" i="1" s="1"/>
  <c r="AH18" i="1"/>
  <c r="AH22" i="1"/>
  <c r="J18" i="1"/>
  <c r="AW18" i="1" s="1"/>
  <c r="AY18" i="1" s="1"/>
  <c r="J22" i="1"/>
  <c r="AW22" i="1" s="1"/>
  <c r="AY22" i="1" s="1"/>
  <c r="S18" i="1"/>
  <c r="S22" i="1"/>
  <c r="S24" i="1"/>
  <c r="S17" i="1"/>
  <c r="S21" i="1"/>
  <c r="AC26" i="1" l="1"/>
  <c r="V26" i="1"/>
  <c r="Z26" i="1" s="1"/>
  <c r="AB26" i="1"/>
  <c r="AA22" i="1"/>
  <c r="AA21" i="1"/>
  <c r="T19" i="1"/>
  <c r="U19" i="1" s="1"/>
  <c r="Q19" i="1" s="1"/>
  <c r="O19" i="1" s="1"/>
  <c r="R19" i="1" s="1"/>
  <c r="L19" i="1" s="1"/>
  <c r="M19" i="1" s="1"/>
  <c r="AA19" i="1"/>
  <c r="AA18" i="1"/>
  <c r="T17" i="1"/>
  <c r="U17" i="1" s="1"/>
  <c r="T21" i="1"/>
  <c r="U21" i="1" s="1"/>
  <c r="Q21" i="1" s="1"/>
  <c r="O21" i="1" s="1"/>
  <c r="R21" i="1" s="1"/>
  <c r="L21" i="1" s="1"/>
  <c r="M21" i="1" s="1"/>
  <c r="T24" i="1"/>
  <c r="U24" i="1" s="1"/>
  <c r="Q24" i="1" s="1"/>
  <c r="O24" i="1" s="1"/>
  <c r="R24" i="1" s="1"/>
  <c r="L24" i="1" s="1"/>
  <c r="M24" i="1" s="1"/>
  <c r="AA23" i="1"/>
  <c r="AA17" i="1"/>
  <c r="T22" i="1"/>
  <c r="U22" i="1" s="1"/>
  <c r="AC25" i="1"/>
  <c r="AD25" i="1" s="1"/>
  <c r="V25" i="1"/>
  <c r="Z25" i="1" s="1"/>
  <c r="AB25" i="1"/>
  <c r="AA26" i="1"/>
  <c r="Q26" i="1"/>
  <c r="O26" i="1" s="1"/>
  <c r="R26" i="1" s="1"/>
  <c r="L26" i="1" s="1"/>
  <c r="M26" i="1" s="1"/>
  <c r="T20" i="1"/>
  <c r="U20" i="1" s="1"/>
  <c r="AY17" i="1"/>
  <c r="T18" i="1"/>
  <c r="U18" i="1" s="1"/>
  <c r="T23" i="1"/>
  <c r="U23" i="1" s="1"/>
  <c r="AA24" i="1"/>
  <c r="AC18" i="1" l="1"/>
  <c r="AD18" i="1" s="1"/>
  <c r="V18" i="1"/>
  <c r="Z18" i="1" s="1"/>
  <c r="AB18" i="1"/>
  <c r="V17" i="1"/>
  <c r="Z17" i="1" s="1"/>
  <c r="AC17" i="1"/>
  <c r="AB17" i="1"/>
  <c r="AC22" i="1"/>
  <c r="AD22" i="1" s="1"/>
  <c r="V22" i="1"/>
  <c r="Z22" i="1" s="1"/>
  <c r="AB22" i="1"/>
  <c r="Q17" i="1"/>
  <c r="O17" i="1" s="1"/>
  <c r="R17" i="1" s="1"/>
  <c r="L17" i="1" s="1"/>
  <c r="M17" i="1" s="1"/>
  <c r="V20" i="1"/>
  <c r="Z20" i="1" s="1"/>
  <c r="AB20" i="1"/>
  <c r="AC20" i="1"/>
  <c r="AD20" i="1" s="1"/>
  <c r="Q20" i="1"/>
  <c r="O20" i="1" s="1"/>
  <c r="R20" i="1" s="1"/>
  <c r="L20" i="1" s="1"/>
  <c r="M20" i="1" s="1"/>
  <c r="V23" i="1"/>
  <c r="Z23" i="1" s="1"/>
  <c r="AC23" i="1"/>
  <c r="AD23" i="1" s="1"/>
  <c r="AB23" i="1"/>
  <c r="Q18" i="1"/>
  <c r="O18" i="1" s="1"/>
  <c r="R18" i="1" s="1"/>
  <c r="L18" i="1" s="1"/>
  <c r="M18" i="1" s="1"/>
  <c r="Q22" i="1"/>
  <c r="O22" i="1" s="1"/>
  <c r="R22" i="1" s="1"/>
  <c r="L22" i="1" s="1"/>
  <c r="M22" i="1" s="1"/>
  <c r="Q23" i="1"/>
  <c r="O23" i="1" s="1"/>
  <c r="R23" i="1" s="1"/>
  <c r="L23" i="1" s="1"/>
  <c r="M23" i="1" s="1"/>
  <c r="AB24" i="1"/>
  <c r="V24" i="1"/>
  <c r="Z24" i="1" s="1"/>
  <c r="AC24" i="1"/>
  <c r="AD24" i="1" s="1"/>
  <c r="AC21" i="1"/>
  <c r="AD21" i="1" s="1"/>
  <c r="V21" i="1"/>
  <c r="Z21" i="1" s="1"/>
  <c r="AB21" i="1"/>
  <c r="V19" i="1"/>
  <c r="Z19" i="1" s="1"/>
  <c r="AC19" i="1"/>
  <c r="AD19" i="1" s="1"/>
  <c r="AB19" i="1"/>
  <c r="AD26" i="1"/>
  <c r="AD17" i="1" l="1"/>
</calcChain>
</file>

<file path=xl/sharedStrings.xml><?xml version="1.0" encoding="utf-8"?>
<sst xmlns="http://schemas.openxmlformats.org/spreadsheetml/2006/main" count="1024" uniqueCount="461">
  <si>
    <t>File opened</t>
  </si>
  <si>
    <t>2024-06-06 15:41:52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</si>
  <si>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</si>
  <si>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</si>
  <si>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</si>
  <si>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</si>
  <si>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</si>
  <si>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</si>
  <si>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</si>
  <si>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</si>
  <si>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</si>
  <si>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</si>
  <si>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</si>
  <si>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</si>
  <si>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</si>
  <si>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</si>
  <si>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</si>
  <si>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</si>
  <si>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</si>
  <si>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</si>
  <si>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</si>
  <si>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</si>
  <si>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</si>
  <si>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</si>
  <si>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</si>
  <si>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</si>
  <si>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</si>
  <si>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15:41:52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</si>
  <si>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</si>
  <si>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</si>
  <si>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</si>
  <si>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</si>
  <si>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</si>
  <si>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</si>
  <si>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</si>
  <si>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</si>
  <si>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</si>
  <si>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</si>
  <si>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</si>
  <si>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</si>
  <si>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</si>
  <si>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</si>
  <si>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</si>
  <si>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</si>
  <si>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</si>
  <si>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</si>
  <si>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</si>
  <si>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</si>
  <si>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</si>
  <si>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</si>
  <si>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</si>
  <si>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</si>
  <si>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</si>
  <si>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</si>
  <si>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</si>
  <si>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</si>
  <si>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</si>
  <si>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</si>
  <si>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</si>
  <si>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</si>
  <si>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</si>
  <si>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</si>
  <si>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</si>
  <si>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</si>
  <si>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</si>
  <si>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</si>
  <si>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</si>
  <si>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</si>
  <si>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</si>
  <si>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</si>
  <si>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</si>
  <si>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</si>
  <si>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</si>
  <si>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</si>
  <si>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</si>
  <si>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</si>
  <si>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</si>
  <si>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</si>
  <si>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</si>
  <si>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</si>
  <si>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</si>
  <si>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</si>
  <si>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</si>
  <si>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</si>
  <si>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</si>
  <si>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</si>
  <si>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</si>
  <si>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</si>
  <si>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</si>
  <si>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</si>
  <si>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</si>
  <si>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</si>
  <si>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</si>
  <si>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</si>
  <si>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</si>
  <si>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</si>
  <si>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</si>
  <si>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</si>
  <si>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</si>
  <si>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</si>
  <si>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</si>
  <si>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</si>
  <si>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</si>
  <si>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</si>
  <si>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</si>
  <si>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</si>
  <si>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</si>
  <si>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</si>
  <si>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</si>
  <si>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</si>
  <si>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</si>
  <si>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</si>
  <si>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</si>
  <si>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</si>
  <si>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</si>
  <si>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</si>
  <si>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</si>
  <si>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</si>
  <si>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</si>
  <si>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</si>
  <si>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</si>
  <si>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</si>
  <si>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</si>
  <si>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</si>
  <si>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</si>
  <si>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</si>
  <si>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</si>
  <si>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</si>
  <si>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</si>
  <si>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</si>
  <si>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</si>
  <si>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</si>
  <si>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</si>
  <si>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</si>
  <si>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</si>
  <si>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</si>
  <si>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</si>
  <si>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</si>
  <si>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</si>
  <si>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</si>
  <si>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</si>
  <si>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</si>
  <si>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</si>
  <si>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</si>
  <si>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</si>
  <si>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</si>
  <si>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</si>
  <si>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</si>
  <si>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</si>
  <si>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</si>
  <si>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</si>
  <si>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</si>
  <si>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</si>
  <si>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</si>
  <si>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</si>
  <si>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</si>
  <si>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</si>
  <si>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</si>
  <si>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</si>
  <si>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</si>
  <si>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</si>
  <si>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</si>
  <si>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</si>
  <si>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</si>
  <si>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</si>
  <si>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</si>
  <si>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</si>
  <si>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</si>
  <si>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</si>
  <si>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</si>
  <si>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</si>
  <si>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</si>
  <si>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</si>
  <si>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</si>
  <si>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</si>
  <si>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</si>
  <si>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</si>
  <si>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</si>
  <si>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</si>
  <si>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</si>
  <si>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</si>
  <si>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</si>
  <si>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</si>
  <si>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</si>
  <si>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</si>
  <si>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</si>
  <si>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</si>
  <si>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</si>
  <si>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</si>
  <si>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</si>
  <si>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</si>
  <si>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</si>
  <si>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</si>
  <si>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</si>
  <si>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</si>
  <si>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</si>
  <si>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</si>
  <si>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</si>
  <si>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</si>
  <si>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</si>
  <si>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</si>
  <si>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</si>
  <si>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</si>
  <si>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</si>
  <si>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</si>
  <si>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</si>
  <si>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</si>
  <si>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</si>
  <si>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</si>
  <si>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</si>
  <si>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</si>
  <si>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</si>
  <si>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</si>
  <si>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</si>
  <si>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</si>
  <si>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</si>
  <si>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</si>
  <si>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</si>
  <si>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</si>
  <si>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</si>
  <si>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</si>
  <si>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</si>
  <si>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</si>
  <si>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</si>
  <si>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</si>
  <si>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</si>
  <si>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</si>
  <si>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</si>
  <si>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</si>
  <si>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</si>
  <si>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</si>
  <si>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</si>
  <si>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</si>
  <si>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</si>
  <si>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</si>
  <si>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</si>
  <si>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</si>
  <si>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</si>
  <si>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</si>
  <si>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</si>
  <si>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</si>
  <si>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</si>
  <si>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</si>
  <si>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</si>
  <si>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</si>
  <si>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</si>
  <si>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</si>
  <si>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</si>
  <si>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</si>
  <si>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</si>
  <si>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</si>
  <si>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</si>
  <si>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</si>
  <si>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</si>
  <si>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</si>
  <si>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</si>
  <si>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</si>
  <si>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</si>
  <si>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</si>
  <si>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</si>
  <si>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</si>
  <si>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</si>
  <si>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</si>
  <si>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</si>
  <si>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</si>
  <si>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</si>
  <si>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</si>
  <si>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</si>
  <si>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</si>
  <si>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</si>
  <si>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</si>
  <si>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</si>
  <si>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</si>
  <si>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</si>
  <si>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</si>
  <si>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</si>
  <si>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</si>
  <si>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</si>
  <si>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</si>
  <si>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</si>
  <si>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</si>
  <si>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</si>
  <si>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</si>
  <si>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</si>
  <si>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</si>
  <si>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</si>
  <si>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</si>
  <si>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</si>
  <si>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</si>
  <si>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</si>
  <si>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</si>
  <si>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</si>
  <si>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</si>
  <si>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</si>
  <si>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</si>
  <si>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</si>
  <si>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</si>
  <si>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</si>
  <si>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</si>
  <si>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</si>
  <si>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</si>
  <si>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</si>
  <si>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</si>
  <si>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</si>
  <si>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</si>
  <si>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</si>
  <si>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</si>
  <si>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</si>
  <si>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</si>
  <si>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</si>
  <si>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</si>
  <si>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</si>
  <si>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</si>
  <si>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</si>
  <si>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</si>
  <si>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</si>
  <si>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</si>
  <si>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</si>
  <si>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</si>
  <si>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</si>
  <si>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</si>
  <si>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</si>
  <si>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</si>
  <si>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</si>
  <si>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</si>
  <si>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</si>
  <si>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</si>
  <si>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</si>
  <si>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</si>
  <si>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</si>
  <si>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</si>
  <si>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</si>
  <si>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</si>
  <si>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</si>
  <si>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</si>
  <si>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</si>
  <si>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</si>
  <si>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</si>
  <si>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</si>
  <si>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</si>
  <si>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</si>
  <si>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</si>
  <si>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</si>
  <si>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</si>
  <si>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</si>
  <si>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</si>
  <si>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</si>
  <si>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</si>
  <si>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</si>
  <si>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</si>
  <si>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</si>
  <si>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</si>
  <si>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</si>
  <si>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</si>
  <si>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</si>
  <si>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</si>
  <si>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</si>
  <si>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</si>
  <si>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</si>
  <si>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</si>
  <si>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</si>
  <si>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</si>
  <si>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</si>
  <si>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</si>
  <si>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</si>
  <si>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</si>
  <si>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</si>
  <si>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</si>
  <si>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</si>
  <si>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</si>
  <si>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</si>
  <si>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</si>
  <si>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</si>
  <si>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</si>
  <si>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</si>
  <si>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</si>
  <si>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</si>
  <si>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</si>
  <si>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</si>
  <si>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</si>
  <si>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</si>
  <si>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</si>
  <si>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</si>
  <si>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</si>
  <si>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</si>
  <si>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</si>
  <si>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</si>
  <si>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</si>
  <si>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</si>
  <si>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</si>
  <si>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</si>
  <si>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</si>
  <si>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</si>
  <si>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</si>
  <si>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</si>
  <si>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</si>
  <si>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</si>
  <si>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</si>
  <si>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</si>
  <si>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</si>
  <si>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</si>
  <si>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</si>
  <si>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</si>
  <si>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</si>
  <si>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</si>
  <si>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</si>
  <si>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</si>
  <si>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</si>
  <si>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</si>
  <si>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</si>
  <si>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</si>
  <si>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</si>
  <si>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15:51:26</t>
  </si>
  <si>
    <t>15:51:26</t>
  </si>
  <si>
    <t>RECT-3293-20240509-17_11_57</t>
  </si>
  <si>
    <t>MPF-3737-20240606-15_51_28</t>
  </si>
  <si>
    <t>-</t>
  </si>
  <si>
    <t>0: Broadleaf</t>
  </si>
  <si>
    <t>15:42:55</t>
  </si>
  <si>
    <t>2/3</t>
  </si>
  <si>
    <t>11111111</t>
  </si>
  <si>
    <t>oooooooo</t>
  </si>
  <si>
    <t>on</t>
  </si>
  <si>
    <t>20240606 15:52:28</t>
  </si>
  <si>
    <t>15:52:28</t>
  </si>
  <si>
    <t>MPF-3738-20240606-15_52_30</t>
  </si>
  <si>
    <t>15:52:52</t>
  </si>
  <si>
    <t>1/3</t>
  </si>
  <si>
    <t>20240606 15:53:53</t>
  </si>
  <si>
    <t>15:53:53</t>
  </si>
  <si>
    <t>MPF-3739-20240606-15_53_55</t>
  </si>
  <si>
    <t>15:54:21</t>
  </si>
  <si>
    <t>20240606 15:55:22</t>
  </si>
  <si>
    <t>15:55:22</t>
  </si>
  <si>
    <t>MPF-3740-20240606-15_55_24</t>
  </si>
  <si>
    <t>15:55:40</t>
  </si>
  <si>
    <t>0/3</t>
  </si>
  <si>
    <t>20240606 15:56:41</t>
  </si>
  <si>
    <t>15:56:41</t>
  </si>
  <si>
    <t>MPF-3741-20240606-15_56_43</t>
  </si>
  <si>
    <t>15:57:05</t>
  </si>
  <si>
    <t>20240606 15:58:06</t>
  </si>
  <si>
    <t>15:58:06</t>
  </si>
  <si>
    <t>MPF-3742-20240606-15_58_08</t>
  </si>
  <si>
    <t>15:58:26</t>
  </si>
  <si>
    <t>20240606 15:59:27</t>
  </si>
  <si>
    <t>15:59:27</t>
  </si>
  <si>
    <t>MPF-3743-20240606-15_59_29</t>
  </si>
  <si>
    <t>15:59:52</t>
  </si>
  <si>
    <t>20240606 16:00:53</t>
  </si>
  <si>
    <t>16:00:53</t>
  </si>
  <si>
    <t>MPF-3744-20240606-16_00_55</t>
  </si>
  <si>
    <t>16:01:14</t>
  </si>
  <si>
    <t>20240606 16:02:15</t>
  </si>
  <si>
    <t>16:02:15</t>
  </si>
  <si>
    <t>MPF-3745-20240606-16_02_17</t>
  </si>
  <si>
    <t>16:02:39</t>
  </si>
  <si>
    <t>20240606 16:03:40</t>
  </si>
  <si>
    <t>16:03:40</t>
  </si>
  <si>
    <t>MPF-3746-20240606-16_03_42</t>
  </si>
  <si>
    <t>16:04:02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</si>
</sst>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V26"/>
  <sheetViews>
    <sheetView tabSelected="1" workbookViewId="0"/>
  </sheetViews>
  <sheetFormatPr defaultRowHeight="14.5" x14ac:dyDescent="0.35"/>
  <sheetData>
    <row r="2" spans="1:282" x14ac:dyDescent="0.35">
      <c r="A2" t="s">
        <v>29</v>
      </c>
      <c r="B2" t="s">
        <v>30</v>
      </c>
      <c r="C2" t="s">
        <v>32</v>
      </c>
    </row>
    <row r="3" spans="1:282" x14ac:dyDescent="0.35">
      <c r="B3" t="s">
        <v>31</v>
      </c>
      <c r="C3" t="s">
        <v>23</v>
      </c>
    </row>
    <row r="4" spans="1:282" x14ac:dyDescent="0.3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 x14ac:dyDescent="0.3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2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 x14ac:dyDescent="0.35">
      <c r="B7">
        <v>0</v>
      </c>
      <c r="C7">
        <v>1</v>
      </c>
      <c r="D7">
        <v>0</v>
      </c>
      <c r="E7">
        <v>0</v>
      </c>
    </row>
    <row r="8" spans="1:282" x14ac:dyDescent="0.3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 x14ac:dyDescent="0.3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2" x14ac:dyDescent="0.3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282" x14ac:dyDescent="0.3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 x14ac:dyDescent="0.3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2" x14ac:dyDescent="0.3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 x14ac:dyDescent="0.3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 x14ac:dyDescent="0.35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 x14ac:dyDescent="0.35">
      <c r="A17">
        <v>1</v>
      </c>
      <c r="B17">
        <v>1717681886</v>
      </c>
      <c r="C17">
        <v>0</v>
      </c>
      <c r="D17" t="s">
        <v>412</v>
      </c>
      <c r="E17" t="s">
        <v>413</v>
      </c>
      <c r="F17">
        <v>15</v>
      </c>
      <c r="G17">
        <v>1717681878</v>
      </c>
      <c r="H17">
        <f t="shared" ref="H17:H26" si="0">(I17)/1000</f>
        <v>3.1952489295864932E-3</v>
      </c>
      <c r="I17">
        <f t="shared" ref="I17:I26" si="1">1000*DI17*AG17*(DE17-DF17)/(100*CX17*(1000-AG17*DE17))</f>
        <v>3.1952489295864934</v>
      </c>
      <c r="J17">
        <f t="shared" ref="J17:J26" si="2">DI17*AG17*(DD17-DC17*(1000-AG17*DF17)/(1000-AG17*DE17))/(100*CX17)</f>
        <v>18.457259928579052</v>
      </c>
      <c r="K17">
        <f t="shared" ref="K17:K26" si="3">DC17 - IF(AG17&gt;1, J17*CX17*100/(AI17*DQ17), 0)</f>
        <v>779.05977419354838</v>
      </c>
      <c r="L17">
        <f t="shared" ref="L17:L26" si="4">((R17-H17/2)*K17-J17)/(R17+H17/2)</f>
        <v>649.30120684177223</v>
      </c>
      <c r="M17">
        <f t="shared" ref="M17:M26" si="5">L17*(DJ17+DK17)/1000</f>
        <v>65.589273202033297</v>
      </c>
      <c r="N17">
        <f t="shared" ref="N17:N26" si="6">(DC17 - IF(AG17&gt;1, J17*CX17*100/(AI17*DQ17), 0))*(DJ17+DK17)/1000</f>
        <v>78.696857224149639</v>
      </c>
      <c r="O17">
        <f t="shared" ref="O17:O26" si="7">2/((1/Q17-1/P17)+SIGN(Q17)*SQRT((1/Q17-1/P17)*(1/Q17-1/P17) + 4*CY17/((CY17+1)*(CY17+1))*(2*1/Q17*1/P17-1/P17*1/P17)))</f>
        <v>0.26670512259909857</v>
      </c>
      <c r="P17">
        <f t="shared" ref="P17:P26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2.9455463022860737</v>
      </c>
      <c r="Q17">
        <f t="shared" ref="Q17:Q26" si="9">H17*(1000-(1000*0.61365*EXP(17.502*U17/(240.97+U17))/(DJ17+DK17)+DE17)/2)/(1000*0.61365*EXP(17.502*U17/(240.97+U17))/(DJ17+DK17)-DE17)</f>
        <v>0.25397868313113414</v>
      </c>
      <c r="R17">
        <f t="shared" ref="R17:R26" si="10">1/((CY17+1)/(O17/1.6)+1/(P17/1.37)) + CY17/((CY17+1)/(O17/1.6) + CY17/(P17/1.37))</f>
        <v>0.15982948023935076</v>
      </c>
      <c r="S17">
        <f t="shared" ref="S17:S26" si="11">(CT17*CW17)</f>
        <v>114.01803674145451</v>
      </c>
      <c r="T17">
        <f t="shared" ref="T17:T26" si="12">(DL17+(S17+2*0.95*0.0000000567*(((DL17+$B$7)+273)^4-(DL17+273)^4)-44100*H17)/(1.84*29.3*P17+8*0.95*0.0000000567*(DL17+273)^3))</f>
        <v>25.123464255772333</v>
      </c>
      <c r="U17">
        <f t="shared" ref="U17:U26" si="13">($C$7*DM17+$D$7*DN17+$E$7*T17)</f>
        <v>25.00785483870968</v>
      </c>
      <c r="V17">
        <f t="shared" ref="V17:V26" si="14">0.61365*EXP(17.502*U17/(240.97+U17))</f>
        <v>3.1811669324457195</v>
      </c>
      <c r="W17">
        <f t="shared" ref="W17:W26" si="15">(X17/Y17*100)</f>
        <v>60.07715271273004</v>
      </c>
      <c r="X17">
        <f t="shared" ref="X17:X26" si="16">DE17*(DJ17+DK17)/1000</f>
        <v>1.9425478293412712</v>
      </c>
      <c r="Y17">
        <f t="shared" ref="Y17:Y26" si="17">0.61365*EXP(17.502*DL17/(240.97+DL17))</f>
        <v>3.2334219276834255</v>
      </c>
      <c r="Z17">
        <f t="shared" ref="Z17:Z26" si="18">(V17-DE17*(DJ17+DK17)/1000)</f>
        <v>1.2386191031044482</v>
      </c>
      <c r="AA17">
        <f t="shared" ref="AA17:AA26" si="19">(-H17*44100)</f>
        <v>-140.91047779476435</v>
      </c>
      <c r="AB17">
        <f t="shared" ref="AB17:AB26" si="20">2*29.3*P17*0.92*(DL17-U17)</f>
        <v>43.444686405239587</v>
      </c>
      <c r="AC17">
        <f t="shared" ref="AC17:AC26" si="21">2*0.95*0.0000000567*(((DL17+$B$7)+273)^4-(U17+273)^4)</f>
        <v>3.1243749901978499</v>
      </c>
      <c r="AD17">
        <f t="shared" ref="AD17:AD26" si="22">S17+AC17+AA17+AB17</f>
        <v>19.676620342127599</v>
      </c>
      <c r="AE17">
        <v>0</v>
      </c>
      <c r="AF17">
        <v>0</v>
      </c>
      <c r="AG17">
        <f t="shared" ref="AG17:AG26" si="23">IF(AE17*$H$13&gt;=AI17,1,(AI17/(AI17-AE17*$H$13)))</f>
        <v>1</v>
      </c>
      <c r="AH17">
        <f t="shared" ref="AH17:AH26" si="24">(AG17-1)*100</f>
        <v>0</v>
      </c>
      <c r="AI17">
        <f t="shared" ref="AI17:AI26" si="25">MAX(0,($B$13+$C$13*DQ17)/(1+$D$13*DQ17)*DJ17/(DL17+273)*$E$13)</f>
        <v>53668.308032956935</v>
      </c>
      <c r="AJ17" t="s">
        <v>414</v>
      </c>
      <c r="AK17">
        <v>10056.700000000001</v>
      </c>
      <c r="AL17">
        <v>239.316</v>
      </c>
      <c r="AM17">
        <v>912.8</v>
      </c>
      <c r="AN17">
        <f t="shared" ref="AN17:AN26" si="26">1-AL17/AM17</f>
        <v>0.73782208588957054</v>
      </c>
      <c r="AO17">
        <v>-1</v>
      </c>
      <c r="AP17" t="s">
        <v>415</v>
      </c>
      <c r="AQ17">
        <v>10200.5</v>
      </c>
      <c r="AR17">
        <v>887.61327999999992</v>
      </c>
      <c r="AS17">
        <v>1213.0172666113031</v>
      </c>
      <c r="AT17">
        <f t="shared" ref="AT17:AT26" si="27">1-AR17/AS17</f>
        <v>0.26825997911831456</v>
      </c>
      <c r="AU17">
        <v>0.5</v>
      </c>
      <c r="AV17">
        <f t="shared" ref="AV17:AV26" si="28">CU17</f>
        <v>589.20984511758468</v>
      </c>
      <c r="AW17">
        <f t="shared" ref="AW17:AW26" si="29">J17</f>
        <v>18.457259928579052</v>
      </c>
      <c r="AX17">
        <f t="shared" ref="AX17:AX26" si="30">AT17*AU17*AV17</f>
        <v>79.030710373774312</v>
      </c>
      <c r="AY17">
        <f t="shared" ref="AY17:AY26" si="31">(AW17-AO17)/AV17</f>
        <v>3.3022632072103437E-2</v>
      </c>
      <c r="AZ17">
        <f t="shared" ref="AZ17:AZ26" si="32">(AM17-AS17)/AS17</f>
        <v>-0.24749628457473899</v>
      </c>
      <c r="BA17">
        <f t="shared" ref="BA17:BA26" si="33">AL17/(AN17+AL17/AS17)</f>
        <v>255.92230156727427</v>
      </c>
      <c r="BB17" t="s">
        <v>416</v>
      </c>
      <c r="BC17">
        <v>0</v>
      </c>
      <c r="BD17">
        <f t="shared" ref="BD17:BD26" si="34">IF(BC17&lt;&gt;0, BC17, BA17)</f>
        <v>255.92230156727427</v>
      </c>
      <c r="BE17">
        <f t="shared" ref="BE17:BE26" si="35">1-BD17/AS17</f>
        <v>0.78902006705788996</v>
      </c>
      <c r="BF17">
        <f t="shared" ref="BF17:BF26" si="36">(AS17-AR17)/(AS17-BD17)</f>
        <v>0.33999132635321483</v>
      </c>
      <c r="BG17">
        <f t="shared" ref="BG17:BG26" si="37">(AM17-AS17)/(AM17-BD17)</f>
        <v>-0.45703677766440409</v>
      </c>
      <c r="BH17">
        <f t="shared" ref="BH17:BH26" si="38">(AS17-AR17)/(AS17-AL17)</f>
        <v>0.33419283487612311</v>
      </c>
      <c r="BI17">
        <f t="shared" ref="BI17:BI26" si="39">(AM17-AS17)/(AM17-AL17)</f>
        <v>-0.44576748164960583</v>
      </c>
      <c r="BJ17">
        <f t="shared" ref="BJ17:BJ26" si="40">(BF17*BD17/AR17)</f>
        <v>9.8028459818925898E-2</v>
      </c>
      <c r="BK17">
        <f t="shared" ref="BK17:BK26" si="41">(1-BJ17)</f>
        <v>0.90197154018107406</v>
      </c>
      <c r="BL17">
        <v>3737</v>
      </c>
      <c r="BM17">
        <v>290.00000000000011</v>
      </c>
      <c r="BN17">
        <v>1192.3399999999999</v>
      </c>
      <c r="BO17">
        <v>255</v>
      </c>
      <c r="BP17">
        <v>10200.5</v>
      </c>
      <c r="BQ17">
        <v>1191.8</v>
      </c>
      <c r="BR17">
        <v>0.54</v>
      </c>
      <c r="BS17">
        <v>300.00000000000011</v>
      </c>
      <c r="BT17">
        <v>23.9</v>
      </c>
      <c r="BU17">
        <v>1213.0172666113031</v>
      </c>
      <c r="BV17">
        <v>1.4851369247017281</v>
      </c>
      <c r="BW17">
        <v>-21.646063060388599</v>
      </c>
      <c r="BX17">
        <v>1.327026878116087</v>
      </c>
      <c r="BY17">
        <v>0.90478506913070134</v>
      </c>
      <c r="BZ17">
        <v>-7.863440489432709E-3</v>
      </c>
      <c r="CA17">
        <v>289.99999999999989</v>
      </c>
      <c r="CB17">
        <v>1195.32</v>
      </c>
      <c r="CC17">
        <v>825</v>
      </c>
      <c r="CD17">
        <v>10191.1</v>
      </c>
      <c r="CE17">
        <v>1191.78</v>
      </c>
      <c r="CF17">
        <v>3.54</v>
      </c>
      <c r="CT17">
        <f t="shared" ref="CT17:CT26" si="42">$B$11*DR17+$C$11*DS17+$F$11*ED17*(1-EG17)</f>
        <v>700.02529032258076</v>
      </c>
      <c r="CU17">
        <f t="shared" ref="CU17:CU26" si="43">CT17*CV17</f>
        <v>589.20984511758468</v>
      </c>
      <c r="CV17">
        <f t="shared" ref="CV17:CV26" si="44">($B$11*$D$9+$C$11*$D$9+$F$11*((EQ17+EI17)/MAX(EQ17+EI17+ER17, 0.1)*$I$9+ER17/MAX(EQ17+EI17+ER17, 0.1)*$J$9))/($B$11+$C$11+$F$11)</f>
        <v>0.84169794043593638</v>
      </c>
      <c r="CW17">
        <f t="shared" ref="CW17:CW26" si="45">($B$11*$K$9+$C$11*$K$9+$F$11*((EQ17+EI17)/MAX(EQ17+EI17+ER17, 0.1)*$P$9+ER17/MAX(EQ17+EI17+ER17, 0.1)*$Q$9))/($B$11+$C$11+$F$11)</f>
        <v>0.16287702504135745</v>
      </c>
      <c r="CX17">
        <v>6</v>
      </c>
      <c r="CY17">
        <v>0.5</v>
      </c>
      <c r="CZ17" t="s">
        <v>417</v>
      </c>
      <c r="DA17">
        <v>2</v>
      </c>
      <c r="DB17">
        <v>1717681878</v>
      </c>
      <c r="DC17">
        <v>779.05977419354838</v>
      </c>
      <c r="DD17">
        <v>800.00638709677423</v>
      </c>
      <c r="DE17">
        <v>19.230258064516129</v>
      </c>
      <c r="DF17">
        <v>16.09644516129033</v>
      </c>
      <c r="DG17">
        <v>778.31003225806455</v>
      </c>
      <c r="DH17">
        <v>19.197022580645161</v>
      </c>
      <c r="DI17">
        <v>599.99819354838712</v>
      </c>
      <c r="DJ17">
        <v>100.9151612903226</v>
      </c>
      <c r="DK17">
        <v>0.10001088387096781</v>
      </c>
      <c r="DL17">
        <v>25.281435483870961</v>
      </c>
      <c r="DM17">
        <v>25.00785483870968</v>
      </c>
      <c r="DN17">
        <v>999.90000000000032</v>
      </c>
      <c r="DO17">
        <v>0</v>
      </c>
      <c r="DP17">
        <v>0</v>
      </c>
      <c r="DQ17">
        <v>9999.9577419354864</v>
      </c>
      <c r="DR17">
        <v>0</v>
      </c>
      <c r="DS17">
        <v>451.46448387096763</v>
      </c>
      <c r="DT17">
        <v>-20.946787096774191</v>
      </c>
      <c r="DU17">
        <v>794.33483870967746</v>
      </c>
      <c r="DV17">
        <v>813.09445161290319</v>
      </c>
      <c r="DW17">
        <v>3.1338148387096778</v>
      </c>
      <c r="DX17">
        <v>800.00638709677423</v>
      </c>
      <c r="DY17">
        <v>16.09644516129033</v>
      </c>
      <c r="DZ17">
        <v>1.940625483870968</v>
      </c>
      <c r="EA17">
        <v>1.6243764516129029</v>
      </c>
      <c r="EB17">
        <v>16.96804516129032</v>
      </c>
      <c r="EC17">
        <v>14.19199677419355</v>
      </c>
      <c r="ED17">
        <v>700.02529032258076</v>
      </c>
      <c r="EE17">
        <v>0.94299299999999997</v>
      </c>
      <c r="EF17">
        <v>5.7007061290322569E-2</v>
      </c>
      <c r="EG17">
        <v>0</v>
      </c>
      <c r="EH17">
        <v>887.4811935483873</v>
      </c>
      <c r="EI17">
        <v>5.0000400000000029</v>
      </c>
      <c r="EJ17">
        <v>6435.2206451612892</v>
      </c>
      <c r="EK17">
        <v>5723.6029032258057</v>
      </c>
      <c r="EL17">
        <v>36.560129032258068</v>
      </c>
      <c r="EM17">
        <v>39.47551612903225</v>
      </c>
      <c r="EN17">
        <v>37.906999999999996</v>
      </c>
      <c r="EO17">
        <v>39.417096774193531</v>
      </c>
      <c r="EP17">
        <v>38.481645161290309</v>
      </c>
      <c r="EQ17">
        <v>655.40451612903212</v>
      </c>
      <c r="ER17">
        <v>39.619999999999983</v>
      </c>
      <c r="ES17">
        <v>0</v>
      </c>
      <c r="ET17">
        <v>652.70000004768372</v>
      </c>
      <c r="EU17">
        <v>0</v>
      </c>
      <c r="EV17">
        <v>887.61327999999992</v>
      </c>
      <c r="EW17">
        <v>0.41499989274105809</v>
      </c>
      <c r="EX17">
        <v>18.767692305160448</v>
      </c>
      <c r="EY17">
        <v>6435.0467999999992</v>
      </c>
      <c r="EZ17">
        <v>15</v>
      </c>
      <c r="FA17">
        <v>1717681375.0999999</v>
      </c>
      <c r="FB17" t="s">
        <v>418</v>
      </c>
      <c r="FC17">
        <v>1717681375.0999999</v>
      </c>
      <c r="FD17">
        <v>1717681358.0999999</v>
      </c>
      <c r="FE17">
        <v>120</v>
      </c>
      <c r="FF17">
        <v>-0.19500000000000001</v>
      </c>
      <c r="FG17">
        <v>0.02</v>
      </c>
      <c r="FH17">
        <v>0.76800000000000002</v>
      </c>
      <c r="FI17">
        <v>-0.113</v>
      </c>
      <c r="FJ17">
        <v>799</v>
      </c>
      <c r="FK17">
        <v>15</v>
      </c>
      <c r="FL17">
        <v>0.16</v>
      </c>
      <c r="FM17">
        <v>0.04</v>
      </c>
      <c r="FN17">
        <v>-20.9516825</v>
      </c>
      <c r="FO17">
        <v>0.27676660412759541</v>
      </c>
      <c r="FP17">
        <v>4.927304479885513E-2</v>
      </c>
      <c r="FQ17">
        <v>1</v>
      </c>
      <c r="FR17">
        <v>887.53382352941196</v>
      </c>
      <c r="FS17">
        <v>0.30462945522837359</v>
      </c>
      <c r="FT17">
        <v>1.5490710968111789</v>
      </c>
      <c r="FU17">
        <v>1</v>
      </c>
      <c r="FV17">
        <v>3.1386207499999998</v>
      </c>
      <c r="FW17">
        <v>-0.1553357223264637</v>
      </c>
      <c r="FX17">
        <v>1.8776946422075651E-2</v>
      </c>
      <c r="FY17">
        <v>0</v>
      </c>
      <c r="FZ17">
        <v>2</v>
      </c>
      <c r="GA17">
        <v>3</v>
      </c>
      <c r="GB17" t="s">
        <v>419</v>
      </c>
      <c r="GC17">
        <v>3.2483499999999998</v>
      </c>
      <c r="GD17">
        <v>2.80152</v>
      </c>
      <c r="GE17">
        <v>0.160411</v>
      </c>
      <c r="GF17">
        <v>0.16439200000000001</v>
      </c>
      <c r="GG17">
        <v>0.102753</v>
      </c>
      <c r="GH17">
        <v>9.1006400000000001E-2</v>
      </c>
      <c r="GI17">
        <v>21971.200000000001</v>
      </c>
      <c r="GJ17">
        <v>26077.1</v>
      </c>
      <c r="GK17">
        <v>25990.400000000001</v>
      </c>
      <c r="GL17">
        <v>30014.5</v>
      </c>
      <c r="GM17">
        <v>32832.9</v>
      </c>
      <c r="GN17">
        <v>35210.5</v>
      </c>
      <c r="GO17">
        <v>39871.599999999999</v>
      </c>
      <c r="GP17">
        <v>41750.9</v>
      </c>
      <c r="GQ17">
        <v>2.1827800000000002</v>
      </c>
      <c r="GR17">
        <v>1.89672</v>
      </c>
      <c r="GS17">
        <v>-1.19843E-2</v>
      </c>
      <c r="GT17">
        <v>0</v>
      </c>
      <c r="GU17">
        <v>25.207699999999999</v>
      </c>
      <c r="GV17">
        <v>999.9</v>
      </c>
      <c r="GW17">
        <v>40.299999999999997</v>
      </c>
      <c r="GX17">
        <v>33.200000000000003</v>
      </c>
      <c r="GY17">
        <v>20.403400000000001</v>
      </c>
      <c r="GZ17">
        <v>60.536299999999997</v>
      </c>
      <c r="HA17">
        <v>15.5128</v>
      </c>
      <c r="HB17">
        <v>1</v>
      </c>
      <c r="HC17">
        <v>0.11841500000000001</v>
      </c>
      <c r="HD17">
        <v>2.1919400000000002</v>
      </c>
      <c r="HE17">
        <v>20.299700000000001</v>
      </c>
      <c r="HF17">
        <v>5.1996200000000004</v>
      </c>
      <c r="HG17">
        <v>11.902100000000001</v>
      </c>
      <c r="HH17">
        <v>4.9702000000000002</v>
      </c>
      <c r="HI17">
        <v>3.2810000000000001</v>
      </c>
      <c r="HJ17">
        <v>9999</v>
      </c>
      <c r="HK17">
        <v>9999</v>
      </c>
      <c r="HL17">
        <v>9999</v>
      </c>
      <c r="HM17">
        <v>999.9</v>
      </c>
      <c r="HN17">
        <v>4.9706799999999998</v>
      </c>
      <c r="HO17">
        <v>1.85547</v>
      </c>
      <c r="HP17">
        <v>1.8527</v>
      </c>
      <c r="HQ17">
        <v>1.85693</v>
      </c>
      <c r="HR17">
        <v>1.85761</v>
      </c>
      <c r="HS17">
        <v>1.8565499999999999</v>
      </c>
      <c r="HT17">
        <v>1.8501399999999999</v>
      </c>
      <c r="HU17">
        <v>1.8552500000000001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0.749</v>
      </c>
      <c r="IJ17">
        <v>3.4000000000000002E-2</v>
      </c>
      <c r="IK17">
        <v>-0.1422414080310338</v>
      </c>
      <c r="IL17">
        <v>1.5139197566457669E-3</v>
      </c>
      <c r="IM17">
        <v>-6.3554503196813227E-7</v>
      </c>
      <c r="IN17">
        <v>2.0901238852865841E-10</v>
      </c>
      <c r="IO17">
        <v>-0.3170438356363468</v>
      </c>
      <c r="IP17">
        <v>-6.2565476560755753E-3</v>
      </c>
      <c r="IQ17">
        <v>1.2445444242194499E-3</v>
      </c>
      <c r="IR17">
        <v>1.659708129871356E-6</v>
      </c>
      <c r="IS17">
        <v>-1</v>
      </c>
      <c r="IT17">
        <v>2069</v>
      </c>
      <c r="IU17">
        <v>3</v>
      </c>
      <c r="IV17">
        <v>25</v>
      </c>
      <c r="IW17">
        <v>8.5</v>
      </c>
      <c r="IX17">
        <v>8.8000000000000007</v>
      </c>
      <c r="IY17">
        <v>1.85181</v>
      </c>
      <c r="IZ17">
        <v>2.5659200000000002</v>
      </c>
      <c r="JA17">
        <v>1.5991200000000001</v>
      </c>
      <c r="JB17">
        <v>2.3877000000000002</v>
      </c>
      <c r="JC17">
        <v>1.4489700000000001</v>
      </c>
      <c r="JD17">
        <v>2.48169</v>
      </c>
      <c r="JE17">
        <v>37.722799999999999</v>
      </c>
      <c r="JF17">
        <v>13.440300000000001</v>
      </c>
      <c r="JG17">
        <v>18</v>
      </c>
      <c r="JH17">
        <v>620.92700000000002</v>
      </c>
      <c r="JI17">
        <v>439.517</v>
      </c>
      <c r="JJ17">
        <v>23.064599999999999</v>
      </c>
      <c r="JK17">
        <v>28.860199999999999</v>
      </c>
      <c r="JL17">
        <v>30.0001</v>
      </c>
      <c r="JM17">
        <v>28.9575</v>
      </c>
      <c r="JN17">
        <v>28.9331</v>
      </c>
      <c r="JO17">
        <v>37.009700000000002</v>
      </c>
      <c r="JP17">
        <v>27.447099999999999</v>
      </c>
      <c r="JQ17">
        <v>32.396500000000003</v>
      </c>
      <c r="JR17">
        <v>23.060700000000001</v>
      </c>
      <c r="JS17">
        <v>800</v>
      </c>
      <c r="JT17">
        <v>16.1433</v>
      </c>
      <c r="JU17">
        <v>101.383</v>
      </c>
      <c r="JV17">
        <v>101.18899999999999</v>
      </c>
    </row>
    <row r="18" spans="1:282" x14ac:dyDescent="0.35">
      <c r="A18">
        <v>2</v>
      </c>
      <c r="B18">
        <v>1717681948</v>
      </c>
      <c r="C18">
        <v>62</v>
      </c>
      <c r="D18" t="s">
        <v>423</v>
      </c>
      <c r="E18" t="s">
        <v>424</v>
      </c>
      <c r="F18">
        <v>15</v>
      </c>
      <c r="G18">
        <v>1717681940.25</v>
      </c>
      <c r="H18">
        <f t="shared" si="0"/>
        <v>3.180122239587344E-3</v>
      </c>
      <c r="I18">
        <f t="shared" si="1"/>
        <v>3.1801222395873441</v>
      </c>
      <c r="J18">
        <f t="shared" si="2"/>
        <v>16.577066262470911</v>
      </c>
      <c r="K18">
        <f t="shared" si="3"/>
        <v>581.52213333333316</v>
      </c>
      <c r="L18">
        <f t="shared" si="4"/>
        <v>467.16726760407971</v>
      </c>
      <c r="M18">
        <f t="shared" si="5"/>
        <v>47.192667669110186</v>
      </c>
      <c r="N18">
        <f t="shared" si="6"/>
        <v>58.744656750845344</v>
      </c>
      <c r="O18">
        <f t="shared" si="7"/>
        <v>0.26620774910790679</v>
      </c>
      <c r="P18">
        <f t="shared" si="8"/>
        <v>2.9453758444029887</v>
      </c>
      <c r="Q18">
        <f t="shared" si="9"/>
        <v>0.25352682325355358</v>
      </c>
      <c r="R18">
        <f t="shared" si="10"/>
        <v>0.15954324627372657</v>
      </c>
      <c r="S18">
        <f t="shared" si="11"/>
        <v>114.01113727373793</v>
      </c>
      <c r="T18">
        <f t="shared" si="12"/>
        <v>25.084024009778979</v>
      </c>
      <c r="U18">
        <f t="shared" si="13"/>
        <v>24.977196666666671</v>
      </c>
      <c r="V18">
        <f t="shared" si="14"/>
        <v>3.1753573407408355</v>
      </c>
      <c r="W18">
        <f t="shared" si="15"/>
        <v>60.162744281046429</v>
      </c>
      <c r="X18">
        <f t="shared" si="16"/>
        <v>1.9403091350196027</v>
      </c>
      <c r="Y18">
        <f t="shared" si="17"/>
        <v>3.2251007799038751</v>
      </c>
      <c r="Z18">
        <f t="shared" si="18"/>
        <v>1.2350482057212329</v>
      </c>
      <c r="AA18">
        <f t="shared" si="19"/>
        <v>-140.24339076580188</v>
      </c>
      <c r="AB18">
        <f t="shared" si="20"/>
        <v>41.433891685119448</v>
      </c>
      <c r="AC18">
        <f t="shared" si="21"/>
        <v>2.978829992097574</v>
      </c>
      <c r="AD18">
        <f t="shared" si="22"/>
        <v>18.180468185153075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53671.191806530725</v>
      </c>
      <c r="AJ18" t="s">
        <v>414</v>
      </c>
      <c r="AK18">
        <v>10056.700000000001</v>
      </c>
      <c r="AL18">
        <v>239.316</v>
      </c>
      <c r="AM18">
        <v>912.8</v>
      </c>
      <c r="AN18">
        <f t="shared" si="26"/>
        <v>0.73782208588957054</v>
      </c>
      <c r="AO18">
        <v>-1</v>
      </c>
      <c r="AP18" t="s">
        <v>425</v>
      </c>
      <c r="AQ18">
        <v>10201.299999999999</v>
      </c>
      <c r="AR18">
        <v>874.38569230769235</v>
      </c>
      <c r="AS18">
        <v>1162.4477177905469</v>
      </c>
      <c r="AT18">
        <f t="shared" si="27"/>
        <v>0.24780643557060034</v>
      </c>
      <c r="AU18">
        <v>0.5</v>
      </c>
      <c r="AV18">
        <f t="shared" si="28"/>
        <v>589.17083568587452</v>
      </c>
      <c r="AW18">
        <f t="shared" si="29"/>
        <v>16.577066262470911</v>
      </c>
      <c r="AX18">
        <f t="shared" si="30"/>
        <v>73.000162366734216</v>
      </c>
      <c r="AY18">
        <f t="shared" si="31"/>
        <v>2.9833564728316584E-2</v>
      </c>
      <c r="AZ18">
        <f t="shared" si="32"/>
        <v>-0.21476038360249866</v>
      </c>
      <c r="BA18">
        <f t="shared" si="33"/>
        <v>253.59476196782722</v>
      </c>
      <c r="BB18" t="s">
        <v>416</v>
      </c>
      <c r="BC18">
        <v>0</v>
      </c>
      <c r="BD18">
        <f t="shared" si="34"/>
        <v>253.59476196782722</v>
      </c>
      <c r="BE18">
        <f t="shared" si="35"/>
        <v>0.78184415687113029</v>
      </c>
      <c r="BF18">
        <f t="shared" si="36"/>
        <v>0.31695118955969348</v>
      </c>
      <c r="BG18">
        <f t="shared" si="37"/>
        <v>-0.37871015487647386</v>
      </c>
      <c r="BH18">
        <f t="shared" si="38"/>
        <v>0.31204867077074488</v>
      </c>
      <c r="BI18">
        <f t="shared" si="39"/>
        <v>-0.37068099285290662</v>
      </c>
      <c r="BJ18">
        <f t="shared" si="40"/>
        <v>9.1924149924820356E-2</v>
      </c>
      <c r="BK18">
        <f t="shared" si="41"/>
        <v>0.90807585007517966</v>
      </c>
      <c r="BL18">
        <v>3738</v>
      </c>
      <c r="BM18">
        <v>290.00000000000011</v>
      </c>
      <c r="BN18">
        <v>1146.93</v>
      </c>
      <c r="BO18">
        <v>245</v>
      </c>
      <c r="BP18">
        <v>10201.299999999999</v>
      </c>
      <c r="BQ18">
        <v>1145.67</v>
      </c>
      <c r="BR18">
        <v>1.26</v>
      </c>
      <c r="BS18">
        <v>300.00000000000011</v>
      </c>
      <c r="BT18">
        <v>23.9</v>
      </c>
      <c r="BU18">
        <v>1162.4477177905469</v>
      </c>
      <c r="BV18">
        <v>2.2752451725474172</v>
      </c>
      <c r="BW18">
        <v>-17.116534951142409</v>
      </c>
      <c r="BX18">
        <v>2.033113834983669</v>
      </c>
      <c r="BY18">
        <v>0.7168212821736698</v>
      </c>
      <c r="BZ18">
        <v>-7.8637036707452819E-3</v>
      </c>
      <c r="CA18">
        <v>289.99999999999989</v>
      </c>
      <c r="CB18">
        <v>1148.75</v>
      </c>
      <c r="CC18">
        <v>725</v>
      </c>
      <c r="CD18">
        <v>10193.299999999999</v>
      </c>
      <c r="CE18">
        <v>1145.6600000000001</v>
      </c>
      <c r="CF18">
        <v>3.09</v>
      </c>
      <c r="CT18">
        <f t="shared" si="42"/>
        <v>699.97850000000005</v>
      </c>
      <c r="CU18">
        <f t="shared" si="43"/>
        <v>589.17083568587452</v>
      </c>
      <c r="CV18">
        <f t="shared" si="44"/>
        <v>0.84169847457582558</v>
      </c>
      <c r="CW18">
        <f t="shared" si="45"/>
        <v>0.1628780559313435</v>
      </c>
      <c r="CX18">
        <v>6</v>
      </c>
      <c r="CY18">
        <v>0.5</v>
      </c>
      <c r="CZ18" t="s">
        <v>417</v>
      </c>
      <c r="DA18">
        <v>2</v>
      </c>
      <c r="DB18">
        <v>1717681940.25</v>
      </c>
      <c r="DC18">
        <v>581.52213333333316</v>
      </c>
      <c r="DD18">
        <v>599.94866666666667</v>
      </c>
      <c r="DE18">
        <v>19.207409999999989</v>
      </c>
      <c r="DF18">
        <v>16.088343333333331</v>
      </c>
      <c r="DG18">
        <v>580.62213333333318</v>
      </c>
      <c r="DH18">
        <v>19.175123333333332</v>
      </c>
      <c r="DI18">
        <v>599.99493333333317</v>
      </c>
      <c r="DJ18">
        <v>100.9188</v>
      </c>
      <c r="DK18">
        <v>9.9980513333333326E-2</v>
      </c>
      <c r="DL18">
        <v>25.238130000000002</v>
      </c>
      <c r="DM18">
        <v>24.977196666666671</v>
      </c>
      <c r="DN18">
        <v>999.9000000000002</v>
      </c>
      <c r="DO18">
        <v>0</v>
      </c>
      <c r="DP18">
        <v>0</v>
      </c>
      <c r="DQ18">
        <v>9998.6283333333322</v>
      </c>
      <c r="DR18">
        <v>0</v>
      </c>
      <c r="DS18">
        <v>451.3649666666667</v>
      </c>
      <c r="DT18">
        <v>-18.762993333333331</v>
      </c>
      <c r="DU18">
        <v>592.56733333333318</v>
      </c>
      <c r="DV18">
        <v>609.75866666666673</v>
      </c>
      <c r="DW18">
        <v>3.1190743333333328</v>
      </c>
      <c r="DX18">
        <v>599.94866666666667</v>
      </c>
      <c r="DY18">
        <v>16.088343333333331</v>
      </c>
      <c r="DZ18">
        <v>1.9383870000000001</v>
      </c>
      <c r="EA18">
        <v>1.623615333333333</v>
      </c>
      <c r="EB18">
        <v>16.94982666666667</v>
      </c>
      <c r="EC18">
        <v>14.184760000000001</v>
      </c>
      <c r="ED18">
        <v>699.97850000000005</v>
      </c>
      <c r="EE18">
        <v>0.94298063333333337</v>
      </c>
      <c r="EF18">
        <v>5.7019469999999989E-2</v>
      </c>
      <c r="EG18">
        <v>0</v>
      </c>
      <c r="EH18">
        <v>874.44180000000028</v>
      </c>
      <c r="EI18">
        <v>5.000040000000002</v>
      </c>
      <c r="EJ18">
        <v>6334.3323333333337</v>
      </c>
      <c r="EK18">
        <v>5723.1923333333334</v>
      </c>
      <c r="EL18">
        <v>36.268599999999999</v>
      </c>
      <c r="EM18">
        <v>38.924766666666663</v>
      </c>
      <c r="EN18">
        <v>37.535133333333327</v>
      </c>
      <c r="EO18">
        <v>38.674700000000001</v>
      </c>
      <c r="EP18">
        <v>38.147733333333328</v>
      </c>
      <c r="EQ18">
        <v>655.35100000000011</v>
      </c>
      <c r="ER18">
        <v>39.630000000000017</v>
      </c>
      <c r="ES18">
        <v>0</v>
      </c>
      <c r="ET18">
        <v>61.299999952316277</v>
      </c>
      <c r="EU18">
        <v>0</v>
      </c>
      <c r="EV18">
        <v>874.38569230769235</v>
      </c>
      <c r="EW18">
        <v>-38.017230792030752</v>
      </c>
      <c r="EX18">
        <v>-296.0687179237579</v>
      </c>
      <c r="EY18">
        <v>6333.4273076923073</v>
      </c>
      <c r="EZ18">
        <v>15</v>
      </c>
      <c r="FA18">
        <v>1717681972</v>
      </c>
      <c r="FB18" t="s">
        <v>426</v>
      </c>
      <c r="FC18">
        <v>1717681972</v>
      </c>
      <c r="FD18">
        <v>1717681358.0999999</v>
      </c>
      <c r="FE18">
        <v>121</v>
      </c>
      <c r="FF18">
        <v>0.318</v>
      </c>
      <c r="FG18">
        <v>0.02</v>
      </c>
      <c r="FH18">
        <v>0.9</v>
      </c>
      <c r="FI18">
        <v>-0.113</v>
      </c>
      <c r="FJ18">
        <v>600</v>
      </c>
      <c r="FK18">
        <v>15</v>
      </c>
      <c r="FL18">
        <v>0.14000000000000001</v>
      </c>
      <c r="FM18">
        <v>0.04</v>
      </c>
      <c r="FN18">
        <v>-18.54567317073171</v>
      </c>
      <c r="FO18">
        <v>-3.96877630662022</v>
      </c>
      <c r="FP18">
        <v>0.41660814836029109</v>
      </c>
      <c r="FQ18">
        <v>0</v>
      </c>
      <c r="FR18">
        <v>876.74047058823533</v>
      </c>
      <c r="FS18">
        <v>-42.89072574943161</v>
      </c>
      <c r="FT18">
        <v>4.3859541468814598</v>
      </c>
      <c r="FU18">
        <v>0</v>
      </c>
      <c r="FV18">
        <v>3.114336097560976</v>
      </c>
      <c r="FW18">
        <v>8.5014564459936298E-2</v>
      </c>
      <c r="FX18">
        <v>9.2106571037665359E-3</v>
      </c>
      <c r="FY18">
        <v>1</v>
      </c>
      <c r="FZ18">
        <v>1</v>
      </c>
      <c r="GA18">
        <v>3</v>
      </c>
      <c r="GB18" t="s">
        <v>427</v>
      </c>
      <c r="GC18">
        <v>3.2483900000000001</v>
      </c>
      <c r="GD18">
        <v>2.8016399999999999</v>
      </c>
      <c r="GE18">
        <v>0.13083500000000001</v>
      </c>
      <c r="GF18">
        <v>0.134798</v>
      </c>
      <c r="GG18">
        <v>0.10256</v>
      </c>
      <c r="GH18">
        <v>9.0822899999999998E-2</v>
      </c>
      <c r="GI18">
        <v>22745.200000000001</v>
      </c>
      <c r="GJ18">
        <v>27000.2</v>
      </c>
      <c r="GK18">
        <v>25990.6</v>
      </c>
      <c r="GL18">
        <v>30014.1</v>
      </c>
      <c r="GM18">
        <v>32837.199999999997</v>
      </c>
      <c r="GN18">
        <v>35213.800000000003</v>
      </c>
      <c r="GO18">
        <v>39871.5</v>
      </c>
      <c r="GP18">
        <v>41750</v>
      </c>
      <c r="GQ18">
        <v>2.18275</v>
      </c>
      <c r="GR18">
        <v>1.89673</v>
      </c>
      <c r="GS18">
        <v>-1.36159E-2</v>
      </c>
      <c r="GT18">
        <v>0</v>
      </c>
      <c r="GU18">
        <v>25.195499999999999</v>
      </c>
      <c r="GV18">
        <v>999.9</v>
      </c>
      <c r="GW18">
        <v>39.9</v>
      </c>
      <c r="GX18">
        <v>33.200000000000003</v>
      </c>
      <c r="GY18">
        <v>20.199400000000001</v>
      </c>
      <c r="GZ18">
        <v>60.546300000000002</v>
      </c>
      <c r="HA18">
        <v>15.653</v>
      </c>
      <c r="HB18">
        <v>1</v>
      </c>
      <c r="HC18">
        <v>0.118354</v>
      </c>
      <c r="HD18">
        <v>2.09965</v>
      </c>
      <c r="HE18">
        <v>20.300699999999999</v>
      </c>
      <c r="HF18">
        <v>5.1996200000000004</v>
      </c>
      <c r="HG18">
        <v>11.9023</v>
      </c>
      <c r="HH18">
        <v>4.9698000000000002</v>
      </c>
      <c r="HI18">
        <v>3.2810000000000001</v>
      </c>
      <c r="HJ18">
        <v>9999</v>
      </c>
      <c r="HK18">
        <v>9999</v>
      </c>
      <c r="HL18">
        <v>9999</v>
      </c>
      <c r="HM18">
        <v>999.9</v>
      </c>
      <c r="HN18">
        <v>4.9706900000000003</v>
      </c>
      <c r="HO18">
        <v>1.85547</v>
      </c>
      <c r="HP18">
        <v>1.8527100000000001</v>
      </c>
      <c r="HQ18">
        <v>1.85694</v>
      </c>
      <c r="HR18">
        <v>1.85762</v>
      </c>
      <c r="HS18">
        <v>1.8565499999999999</v>
      </c>
      <c r="HT18">
        <v>1.85019</v>
      </c>
      <c r="HU18">
        <v>1.8552200000000001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0.9</v>
      </c>
      <c r="IJ18">
        <v>3.1800000000000002E-2</v>
      </c>
      <c r="IK18">
        <v>-0.1422414080310338</v>
      </c>
      <c r="IL18">
        <v>1.5139197566457669E-3</v>
      </c>
      <c r="IM18">
        <v>-6.3554503196813227E-7</v>
      </c>
      <c r="IN18">
        <v>2.0901238852865841E-10</v>
      </c>
      <c r="IO18">
        <v>-0.3170438356363468</v>
      </c>
      <c r="IP18">
        <v>-6.2565476560755753E-3</v>
      </c>
      <c r="IQ18">
        <v>1.2445444242194499E-3</v>
      </c>
      <c r="IR18">
        <v>1.659708129871356E-6</v>
      </c>
      <c r="IS18">
        <v>-1</v>
      </c>
      <c r="IT18">
        <v>2069</v>
      </c>
      <c r="IU18">
        <v>3</v>
      </c>
      <c r="IV18">
        <v>25</v>
      </c>
      <c r="IW18">
        <v>9.5</v>
      </c>
      <c r="IX18">
        <v>9.8000000000000007</v>
      </c>
      <c r="IY18">
        <v>1.4648399999999999</v>
      </c>
      <c r="IZ18">
        <v>2.5390600000000001</v>
      </c>
      <c r="JA18">
        <v>1.5979000000000001</v>
      </c>
      <c r="JB18">
        <v>2.3877000000000002</v>
      </c>
      <c r="JC18">
        <v>1.4489700000000001</v>
      </c>
      <c r="JD18">
        <v>2.4694799999999999</v>
      </c>
      <c r="JE18">
        <v>37.722799999999999</v>
      </c>
      <c r="JF18">
        <v>13.4053</v>
      </c>
      <c r="JG18">
        <v>18</v>
      </c>
      <c r="JH18">
        <v>620.93499999999995</v>
      </c>
      <c r="JI18">
        <v>439.53500000000003</v>
      </c>
      <c r="JJ18">
        <v>22.982500000000002</v>
      </c>
      <c r="JK18">
        <v>28.8627</v>
      </c>
      <c r="JL18">
        <v>30</v>
      </c>
      <c r="JM18">
        <v>28.96</v>
      </c>
      <c r="JN18">
        <v>28.935600000000001</v>
      </c>
      <c r="JO18">
        <v>29.264800000000001</v>
      </c>
      <c r="JP18">
        <v>26.879100000000001</v>
      </c>
      <c r="JQ18">
        <v>32.023699999999998</v>
      </c>
      <c r="JR18">
        <v>22.985399999999998</v>
      </c>
      <c r="JS18">
        <v>600</v>
      </c>
      <c r="JT18">
        <v>16.133299999999998</v>
      </c>
      <c r="JU18">
        <v>101.383</v>
      </c>
      <c r="JV18">
        <v>101.187</v>
      </c>
    </row>
    <row r="19" spans="1:282" x14ac:dyDescent="0.35">
      <c r="A19">
        <v>3</v>
      </c>
      <c r="B19">
        <v>1717682033</v>
      </c>
      <c r="C19">
        <v>147</v>
      </c>
      <c r="D19" t="s">
        <v>428</v>
      </c>
      <c r="E19" t="s">
        <v>429</v>
      </c>
      <c r="F19">
        <v>15</v>
      </c>
      <c r="G19">
        <v>1717682025</v>
      </c>
      <c r="H19">
        <f t="shared" si="0"/>
        <v>3.1602527091754875E-3</v>
      </c>
      <c r="I19">
        <f t="shared" si="1"/>
        <v>3.1602527091754875</v>
      </c>
      <c r="J19">
        <f t="shared" si="2"/>
        <v>14.501669694961684</v>
      </c>
      <c r="K19">
        <f t="shared" si="3"/>
        <v>384.25274193548393</v>
      </c>
      <c r="L19">
        <f t="shared" si="4"/>
        <v>286.04714244592651</v>
      </c>
      <c r="M19">
        <f t="shared" si="5"/>
        <v>28.897646681089878</v>
      </c>
      <c r="N19">
        <f t="shared" si="6"/>
        <v>38.818776086150514</v>
      </c>
      <c r="O19">
        <f t="shared" si="7"/>
        <v>0.26430757320391007</v>
      </c>
      <c r="P19">
        <f t="shared" si="8"/>
        <v>2.9457308992246611</v>
      </c>
      <c r="Q19">
        <f t="shared" si="9"/>
        <v>0.25180389447526974</v>
      </c>
      <c r="R19">
        <f t="shared" si="10"/>
        <v>0.15845153727109532</v>
      </c>
      <c r="S19">
        <f t="shared" si="11"/>
        <v>114.01412370823512</v>
      </c>
      <c r="T19">
        <f t="shared" si="12"/>
        <v>25.050997927870068</v>
      </c>
      <c r="U19">
        <f t="shared" si="13"/>
        <v>24.96067096774194</v>
      </c>
      <c r="V19">
        <f t="shared" si="14"/>
        <v>3.1722296393939904</v>
      </c>
      <c r="W19">
        <f t="shared" si="15"/>
        <v>60.177899110211143</v>
      </c>
      <c r="X19">
        <f t="shared" si="16"/>
        <v>1.9363896252366717</v>
      </c>
      <c r="Y19">
        <f t="shared" si="17"/>
        <v>3.2177753857613483</v>
      </c>
      <c r="Z19">
        <f t="shared" si="18"/>
        <v>1.2358400141573187</v>
      </c>
      <c r="AA19">
        <f t="shared" si="19"/>
        <v>-139.36714447463899</v>
      </c>
      <c r="AB19">
        <f t="shared" si="20"/>
        <v>37.996119370845157</v>
      </c>
      <c r="AC19">
        <f t="shared" si="21"/>
        <v>2.7305948559946911</v>
      </c>
      <c r="AD19">
        <f t="shared" si="22"/>
        <v>15.37369346043598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53688.574838413762</v>
      </c>
      <c r="AJ19" t="s">
        <v>414</v>
      </c>
      <c r="AK19">
        <v>10056.700000000001</v>
      </c>
      <c r="AL19">
        <v>239.316</v>
      </c>
      <c r="AM19">
        <v>912.8</v>
      </c>
      <c r="AN19">
        <f t="shared" si="26"/>
        <v>0.73782208588957054</v>
      </c>
      <c r="AO19">
        <v>-1</v>
      </c>
      <c r="AP19" t="s">
        <v>430</v>
      </c>
      <c r="AQ19">
        <v>10201.799999999999</v>
      </c>
      <c r="AR19">
        <v>804.21342307692316</v>
      </c>
      <c r="AS19">
        <v>1036.542323056945</v>
      </c>
      <c r="AT19">
        <f t="shared" si="27"/>
        <v>0.22413836349184768</v>
      </c>
      <c r="AU19">
        <v>0.5</v>
      </c>
      <c r="AV19">
        <f t="shared" si="28"/>
        <v>589.18837198320716</v>
      </c>
      <c r="AW19">
        <f t="shared" si="29"/>
        <v>14.501669694961684</v>
      </c>
      <c r="AX19">
        <f t="shared" si="30"/>
        <v>66.029858742371019</v>
      </c>
      <c r="AY19">
        <f t="shared" si="31"/>
        <v>2.6310209827772206E-2</v>
      </c>
      <c r="AZ19">
        <f t="shared" si="32"/>
        <v>-0.1193799040371137</v>
      </c>
      <c r="BA19">
        <f t="shared" si="33"/>
        <v>247.04830925455846</v>
      </c>
      <c r="BB19" t="s">
        <v>416</v>
      </c>
      <c r="BC19">
        <v>0</v>
      </c>
      <c r="BD19">
        <f t="shared" si="34"/>
        <v>247.04830925455846</v>
      </c>
      <c r="BE19">
        <f t="shared" si="35"/>
        <v>0.76166114614020808</v>
      </c>
      <c r="BF19">
        <f t="shared" si="36"/>
        <v>0.29427569546863552</v>
      </c>
      <c r="BG19">
        <f t="shared" si="37"/>
        <v>-0.18586858250166943</v>
      </c>
      <c r="BH19">
        <f t="shared" si="38"/>
        <v>0.29142151138357081</v>
      </c>
      <c r="BI19">
        <f t="shared" si="39"/>
        <v>-0.18373461441837521</v>
      </c>
      <c r="BJ19">
        <f t="shared" si="40"/>
        <v>9.0399278268800967E-2</v>
      </c>
      <c r="BK19">
        <f t="shared" si="41"/>
        <v>0.90960072173119899</v>
      </c>
      <c r="BL19">
        <v>3739</v>
      </c>
      <c r="BM19">
        <v>290.00000000000011</v>
      </c>
      <c r="BN19">
        <v>1019</v>
      </c>
      <c r="BO19">
        <v>225</v>
      </c>
      <c r="BP19">
        <v>10201.799999999999</v>
      </c>
      <c r="BQ19">
        <v>1019.42</v>
      </c>
      <c r="BR19">
        <v>-0.42</v>
      </c>
      <c r="BS19">
        <v>300.00000000000011</v>
      </c>
      <c r="BT19">
        <v>23.9</v>
      </c>
      <c r="BU19">
        <v>1036.542323056945</v>
      </c>
      <c r="BV19">
        <v>1.637042471403805</v>
      </c>
      <c r="BW19">
        <v>-17.472100650521561</v>
      </c>
      <c r="BX19">
        <v>1.4627911030692871</v>
      </c>
      <c r="BY19">
        <v>0.83593848241027779</v>
      </c>
      <c r="BZ19">
        <v>-7.8632925472747455E-3</v>
      </c>
      <c r="CA19">
        <v>289.99999999999989</v>
      </c>
      <c r="CB19">
        <v>1021.18</v>
      </c>
      <c r="CC19">
        <v>785</v>
      </c>
      <c r="CD19">
        <v>10191.9</v>
      </c>
      <c r="CE19">
        <v>1019.4</v>
      </c>
      <c r="CF19">
        <v>1.78</v>
      </c>
      <c r="CT19">
        <f t="shared" si="42"/>
        <v>699.99961290322574</v>
      </c>
      <c r="CU19">
        <f t="shared" si="43"/>
        <v>589.18837198320716</v>
      </c>
      <c r="CV19">
        <f t="shared" si="44"/>
        <v>0.84169813971691709</v>
      </c>
      <c r="CW19">
        <f t="shared" si="45"/>
        <v>0.16287740965365</v>
      </c>
      <c r="CX19">
        <v>6</v>
      </c>
      <c r="CY19">
        <v>0.5</v>
      </c>
      <c r="CZ19" t="s">
        <v>417</v>
      </c>
      <c r="DA19">
        <v>2</v>
      </c>
      <c r="DB19">
        <v>1717682025</v>
      </c>
      <c r="DC19">
        <v>384.25274193548393</v>
      </c>
      <c r="DD19">
        <v>399.96864516129028</v>
      </c>
      <c r="DE19">
        <v>19.167606451612901</v>
      </c>
      <c r="DF19">
        <v>16.067948387096781</v>
      </c>
      <c r="DG19">
        <v>383.49274193548388</v>
      </c>
      <c r="DH19">
        <v>19.136961290322581</v>
      </c>
      <c r="DI19">
        <v>600.00390322580654</v>
      </c>
      <c r="DJ19">
        <v>100.9240967741935</v>
      </c>
      <c r="DK19">
        <v>9.9973712903225806E-2</v>
      </c>
      <c r="DL19">
        <v>25.19992580645161</v>
      </c>
      <c r="DM19">
        <v>24.96067096774194</v>
      </c>
      <c r="DN19">
        <v>999.90000000000032</v>
      </c>
      <c r="DO19">
        <v>0</v>
      </c>
      <c r="DP19">
        <v>0</v>
      </c>
      <c r="DQ19">
        <v>10000.121612903229</v>
      </c>
      <c r="DR19">
        <v>0</v>
      </c>
      <c r="DS19">
        <v>449.94967741935483</v>
      </c>
      <c r="DT19">
        <v>-15.80086129032258</v>
      </c>
      <c r="DU19">
        <v>391.67529032258062</v>
      </c>
      <c r="DV19">
        <v>406.50032258064522</v>
      </c>
      <c r="DW19">
        <v>3.0996412903225812</v>
      </c>
      <c r="DX19">
        <v>399.96864516129028</v>
      </c>
      <c r="DY19">
        <v>16.067948387096781</v>
      </c>
      <c r="DZ19">
        <v>1.934475161290323</v>
      </c>
      <c r="EA19">
        <v>1.6216461290322579</v>
      </c>
      <c r="EB19">
        <v>16.917967741935481</v>
      </c>
      <c r="EC19">
        <v>14.166038709677419</v>
      </c>
      <c r="ED19">
        <v>699.99961290322574</v>
      </c>
      <c r="EE19">
        <v>0.94298880645161287</v>
      </c>
      <c r="EF19">
        <v>5.7011283870967731E-2</v>
      </c>
      <c r="EG19">
        <v>0</v>
      </c>
      <c r="EH19">
        <v>805.13038709677426</v>
      </c>
      <c r="EI19">
        <v>5.0000400000000029</v>
      </c>
      <c r="EJ19">
        <v>5845.0661290322578</v>
      </c>
      <c r="EK19">
        <v>5723.3829032258072</v>
      </c>
      <c r="EL19">
        <v>35.904999999999987</v>
      </c>
      <c r="EM19">
        <v>38.491870967741917</v>
      </c>
      <c r="EN19">
        <v>37.139000000000003</v>
      </c>
      <c r="EO19">
        <v>38.174999999999997</v>
      </c>
      <c r="EP19">
        <v>37.776000000000003</v>
      </c>
      <c r="EQ19">
        <v>655.37612903225806</v>
      </c>
      <c r="ER19">
        <v>39.623225806451629</v>
      </c>
      <c r="ES19">
        <v>0</v>
      </c>
      <c r="ET19">
        <v>84.5</v>
      </c>
      <c r="EU19">
        <v>0</v>
      </c>
      <c r="EV19">
        <v>804.21342307692316</v>
      </c>
      <c r="EW19">
        <v>-93.170700815169909</v>
      </c>
      <c r="EX19">
        <v>-674.10256465790633</v>
      </c>
      <c r="EY19">
        <v>5838.9869230769236</v>
      </c>
      <c r="EZ19">
        <v>15</v>
      </c>
      <c r="FA19">
        <v>1717682061</v>
      </c>
      <c r="FB19" t="s">
        <v>431</v>
      </c>
      <c r="FC19">
        <v>1717682061</v>
      </c>
      <c r="FD19">
        <v>1717681358.0999999</v>
      </c>
      <c r="FE19">
        <v>122</v>
      </c>
      <c r="FF19">
        <v>6.7000000000000004E-2</v>
      </c>
      <c r="FG19">
        <v>0.02</v>
      </c>
      <c r="FH19">
        <v>0.76</v>
      </c>
      <c r="FI19">
        <v>-0.113</v>
      </c>
      <c r="FJ19">
        <v>400</v>
      </c>
      <c r="FK19">
        <v>15</v>
      </c>
      <c r="FL19">
        <v>0.19</v>
      </c>
      <c r="FM19">
        <v>0.04</v>
      </c>
      <c r="FN19">
        <v>-15.582179999999999</v>
      </c>
      <c r="FO19">
        <v>-4.3365906191369357</v>
      </c>
      <c r="FP19">
        <v>0.43203935885518557</v>
      </c>
      <c r="FQ19">
        <v>0</v>
      </c>
      <c r="FR19">
        <v>810.16750000000002</v>
      </c>
      <c r="FS19">
        <v>-99.855721927199255</v>
      </c>
      <c r="FT19">
        <v>9.9329639088595272</v>
      </c>
      <c r="FU19">
        <v>0</v>
      </c>
      <c r="FV19">
        <v>3.0990725000000001</v>
      </c>
      <c r="FW19">
        <v>1.052195121950429E-2</v>
      </c>
      <c r="FX19">
        <v>1.497300487544163E-3</v>
      </c>
      <c r="FY19">
        <v>1</v>
      </c>
      <c r="FZ19">
        <v>1</v>
      </c>
      <c r="GA19">
        <v>3</v>
      </c>
      <c r="GB19" t="s">
        <v>427</v>
      </c>
      <c r="GC19">
        <v>3.2484700000000002</v>
      </c>
      <c r="GD19">
        <v>2.8014800000000002</v>
      </c>
      <c r="GE19">
        <v>9.5949699999999999E-2</v>
      </c>
      <c r="GF19">
        <v>9.9854200000000004E-2</v>
      </c>
      <c r="GG19">
        <v>0.102386</v>
      </c>
      <c r="GH19">
        <v>9.0711899999999998E-2</v>
      </c>
      <c r="GI19">
        <v>23657.5</v>
      </c>
      <c r="GJ19">
        <v>28090.7</v>
      </c>
      <c r="GK19">
        <v>25990</v>
      </c>
      <c r="GL19">
        <v>30014.2</v>
      </c>
      <c r="GM19">
        <v>32839.9</v>
      </c>
      <c r="GN19">
        <v>35214.6</v>
      </c>
      <c r="GO19">
        <v>39871.1</v>
      </c>
      <c r="GP19">
        <v>41750</v>
      </c>
      <c r="GQ19">
        <v>2.1827200000000002</v>
      </c>
      <c r="GR19">
        <v>1.8967499999999999</v>
      </c>
      <c r="GS19">
        <v>-1.15596E-2</v>
      </c>
      <c r="GT19">
        <v>0</v>
      </c>
      <c r="GU19">
        <v>25.156300000000002</v>
      </c>
      <c r="GV19">
        <v>999.9</v>
      </c>
      <c r="GW19">
        <v>39.4</v>
      </c>
      <c r="GX19">
        <v>33.200000000000003</v>
      </c>
      <c r="GY19">
        <v>19.942399999999999</v>
      </c>
      <c r="GZ19">
        <v>60.626300000000001</v>
      </c>
      <c r="HA19">
        <v>15.681100000000001</v>
      </c>
      <c r="HB19">
        <v>1</v>
      </c>
      <c r="HC19">
        <v>0.11652899999999999</v>
      </c>
      <c r="HD19">
        <v>1.8683799999999999</v>
      </c>
      <c r="HE19">
        <v>20.3033</v>
      </c>
      <c r="HF19">
        <v>5.2017199999999999</v>
      </c>
      <c r="HG19">
        <v>11.902100000000001</v>
      </c>
      <c r="HH19">
        <v>4.9696499999999997</v>
      </c>
      <c r="HI19">
        <v>3.2810000000000001</v>
      </c>
      <c r="HJ19">
        <v>9999</v>
      </c>
      <c r="HK19">
        <v>9999</v>
      </c>
      <c r="HL19">
        <v>9999</v>
      </c>
      <c r="HM19">
        <v>999.9</v>
      </c>
      <c r="HN19">
        <v>4.9706799999999998</v>
      </c>
      <c r="HO19">
        <v>1.85547</v>
      </c>
      <c r="HP19">
        <v>1.8527</v>
      </c>
      <c r="HQ19">
        <v>1.8569800000000001</v>
      </c>
      <c r="HR19">
        <v>1.85762</v>
      </c>
      <c r="HS19">
        <v>1.8565700000000001</v>
      </c>
      <c r="HT19">
        <v>1.8502099999999999</v>
      </c>
      <c r="HU19">
        <v>1.8552200000000001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0.76</v>
      </c>
      <c r="IJ19">
        <v>2.98E-2</v>
      </c>
      <c r="IK19">
        <v>0.17621780733736911</v>
      </c>
      <c r="IL19">
        <v>1.5139197566457669E-3</v>
      </c>
      <c r="IM19">
        <v>-6.3554503196813227E-7</v>
      </c>
      <c r="IN19">
        <v>2.0901238852865841E-10</v>
      </c>
      <c r="IO19">
        <v>-0.3170438356363468</v>
      </c>
      <c r="IP19">
        <v>-6.2565476560755753E-3</v>
      </c>
      <c r="IQ19">
        <v>1.2445444242194499E-3</v>
      </c>
      <c r="IR19">
        <v>1.659708129871356E-6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11.2</v>
      </c>
      <c r="IY19">
        <v>1.0559099999999999</v>
      </c>
      <c r="IZ19">
        <v>2.5524900000000001</v>
      </c>
      <c r="JA19">
        <v>1.5991200000000001</v>
      </c>
      <c r="JB19">
        <v>2.3877000000000002</v>
      </c>
      <c r="JC19">
        <v>1.4489700000000001</v>
      </c>
      <c r="JD19">
        <v>2.4719199999999999</v>
      </c>
      <c r="JE19">
        <v>37.722799999999999</v>
      </c>
      <c r="JF19">
        <v>13.414099999999999</v>
      </c>
      <c r="JG19">
        <v>18</v>
      </c>
      <c r="JH19">
        <v>620.86500000000001</v>
      </c>
      <c r="JI19">
        <v>439.51400000000001</v>
      </c>
      <c r="JJ19">
        <v>23.180199999999999</v>
      </c>
      <c r="JK19">
        <v>28.8553</v>
      </c>
      <c r="JL19">
        <v>30</v>
      </c>
      <c r="JM19">
        <v>28.954999999999998</v>
      </c>
      <c r="JN19">
        <v>28.930599999999998</v>
      </c>
      <c r="JO19">
        <v>21.0929</v>
      </c>
      <c r="JP19">
        <v>25.9831</v>
      </c>
      <c r="JQ19">
        <v>31.922599999999999</v>
      </c>
      <c r="JR19">
        <v>23.200600000000001</v>
      </c>
      <c r="JS19">
        <v>400</v>
      </c>
      <c r="JT19">
        <v>16.113</v>
      </c>
      <c r="JU19">
        <v>101.381</v>
      </c>
      <c r="JV19">
        <v>101.188</v>
      </c>
    </row>
    <row r="20" spans="1:282" x14ac:dyDescent="0.35">
      <c r="A20">
        <v>4</v>
      </c>
      <c r="B20">
        <v>1717682122</v>
      </c>
      <c r="C20">
        <v>236</v>
      </c>
      <c r="D20" t="s">
        <v>432</v>
      </c>
      <c r="E20" t="s">
        <v>433</v>
      </c>
      <c r="F20">
        <v>15</v>
      </c>
      <c r="G20">
        <v>1717682114</v>
      </c>
      <c r="H20">
        <f t="shared" si="0"/>
        <v>3.1289823139661315E-3</v>
      </c>
      <c r="I20">
        <f t="shared" si="1"/>
        <v>3.1289823139661315</v>
      </c>
      <c r="J20">
        <f t="shared" si="2"/>
        <v>13.569810620276046</v>
      </c>
      <c r="K20">
        <f t="shared" si="3"/>
        <v>285.51377419354839</v>
      </c>
      <c r="L20">
        <f t="shared" si="4"/>
        <v>193.79391516170469</v>
      </c>
      <c r="M20">
        <f t="shared" si="5"/>
        <v>19.578261404710993</v>
      </c>
      <c r="N20">
        <f t="shared" si="6"/>
        <v>28.844369551761456</v>
      </c>
      <c r="O20">
        <f t="shared" si="7"/>
        <v>0.26026046520989671</v>
      </c>
      <c r="P20">
        <f t="shared" si="8"/>
        <v>2.9464758321984812</v>
      </c>
      <c r="Q20">
        <f t="shared" si="9"/>
        <v>0.24813023974679657</v>
      </c>
      <c r="R20">
        <f t="shared" si="10"/>
        <v>0.15612413072696452</v>
      </c>
      <c r="S20">
        <f t="shared" si="11"/>
        <v>114.01397456948757</v>
      </c>
      <c r="T20">
        <f t="shared" si="12"/>
        <v>25.071774023930537</v>
      </c>
      <c r="U20">
        <f t="shared" si="13"/>
        <v>24.97796774193549</v>
      </c>
      <c r="V20">
        <f t="shared" si="14"/>
        <v>3.1755033424461594</v>
      </c>
      <c r="W20">
        <f t="shared" si="15"/>
        <v>60.050755882159237</v>
      </c>
      <c r="X20">
        <f t="shared" si="16"/>
        <v>1.9337531076369476</v>
      </c>
      <c r="Y20">
        <f t="shared" si="17"/>
        <v>3.2201977797442773</v>
      </c>
      <c r="Z20">
        <f t="shared" si="18"/>
        <v>1.2417502348092118</v>
      </c>
      <c r="AA20">
        <f t="shared" si="19"/>
        <v>-137.98812004590641</v>
      </c>
      <c r="AB20">
        <f t="shared" si="20"/>
        <v>37.266305028361032</v>
      </c>
      <c r="AC20">
        <f t="shared" si="21"/>
        <v>2.6778729676965494</v>
      </c>
      <c r="AD20">
        <f t="shared" si="22"/>
        <v>15.970032519638735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53708.150004722542</v>
      </c>
      <c r="AJ20" t="s">
        <v>414</v>
      </c>
      <c r="AK20">
        <v>10056.700000000001</v>
      </c>
      <c r="AL20">
        <v>239.316</v>
      </c>
      <c r="AM20">
        <v>912.8</v>
      </c>
      <c r="AN20">
        <f t="shared" si="26"/>
        <v>0.73782208588957054</v>
      </c>
      <c r="AO20">
        <v>-1</v>
      </c>
      <c r="AP20" t="s">
        <v>434</v>
      </c>
      <c r="AQ20">
        <v>10201.200000000001</v>
      </c>
      <c r="AR20">
        <v>731.76715384615386</v>
      </c>
      <c r="AS20">
        <v>925.78186950655572</v>
      </c>
      <c r="AT20">
        <f t="shared" si="27"/>
        <v>0.20956849777562858</v>
      </c>
      <c r="AU20">
        <v>0.5</v>
      </c>
      <c r="AV20">
        <f t="shared" si="28"/>
        <v>589.19401114581501</v>
      </c>
      <c r="AW20">
        <f t="shared" si="29"/>
        <v>13.569810620276046</v>
      </c>
      <c r="AX20">
        <f t="shared" si="30"/>
        <v>61.738251907112705</v>
      </c>
      <c r="AY20">
        <f t="shared" si="31"/>
        <v>2.4728375279887693E-2</v>
      </c>
      <c r="AZ20">
        <f t="shared" si="32"/>
        <v>-1.4022600716381646E-2</v>
      </c>
      <c r="BA20">
        <f t="shared" si="33"/>
        <v>240.19907176013902</v>
      </c>
      <c r="BB20" t="s">
        <v>416</v>
      </c>
      <c r="BC20">
        <v>0</v>
      </c>
      <c r="BD20">
        <f t="shared" si="34"/>
        <v>240.19907176013902</v>
      </c>
      <c r="BE20">
        <f t="shared" si="35"/>
        <v>0.74054463619149746</v>
      </c>
      <c r="BF20">
        <f t="shared" si="36"/>
        <v>0.28299239172591378</v>
      </c>
      <c r="BG20">
        <f t="shared" si="37"/>
        <v>-1.9300998499256029E-2</v>
      </c>
      <c r="BH20">
        <f t="shared" si="38"/>
        <v>0.2826283494616611</v>
      </c>
      <c r="BI20">
        <f t="shared" si="39"/>
        <v>-1.9275691043225629E-2</v>
      </c>
      <c r="BJ20">
        <f t="shared" si="40"/>
        <v>9.2890900405236052E-2</v>
      </c>
      <c r="BK20">
        <f t="shared" si="41"/>
        <v>0.90710909959476393</v>
      </c>
      <c r="BL20">
        <v>3740</v>
      </c>
      <c r="BM20">
        <v>290.00000000000011</v>
      </c>
      <c r="BN20">
        <v>914.26</v>
      </c>
      <c r="BO20">
        <v>235</v>
      </c>
      <c r="BP20">
        <v>10201.200000000001</v>
      </c>
      <c r="BQ20">
        <v>913.3</v>
      </c>
      <c r="BR20">
        <v>0.96</v>
      </c>
      <c r="BS20">
        <v>300.00000000000011</v>
      </c>
      <c r="BT20">
        <v>23.9</v>
      </c>
      <c r="BU20">
        <v>925.78186950655572</v>
      </c>
      <c r="BV20">
        <v>1.6289406589409789</v>
      </c>
      <c r="BW20">
        <v>-12.73692083134199</v>
      </c>
      <c r="BX20">
        <v>1.455539278791192</v>
      </c>
      <c r="BY20">
        <v>0.73224688832310925</v>
      </c>
      <c r="BZ20">
        <v>-7.8630634037819783E-3</v>
      </c>
      <c r="CA20">
        <v>289.99999999999989</v>
      </c>
      <c r="CB20">
        <v>915.44</v>
      </c>
      <c r="CC20">
        <v>825</v>
      </c>
      <c r="CD20">
        <v>10191.299999999999</v>
      </c>
      <c r="CE20">
        <v>913.28</v>
      </c>
      <c r="CF20">
        <v>2.16</v>
      </c>
      <c r="CT20">
        <f t="shared" si="42"/>
        <v>700.00716129032253</v>
      </c>
      <c r="CU20">
        <f t="shared" si="43"/>
        <v>589.19401114581501</v>
      </c>
      <c r="CV20">
        <f t="shared" si="44"/>
        <v>0.84169711929768587</v>
      </c>
      <c r="CW20">
        <f t="shared" si="45"/>
        <v>0.16287544024453368</v>
      </c>
      <c r="CX20">
        <v>6</v>
      </c>
      <c r="CY20">
        <v>0.5</v>
      </c>
      <c r="CZ20" t="s">
        <v>417</v>
      </c>
      <c r="DA20">
        <v>2</v>
      </c>
      <c r="DB20">
        <v>1717682114</v>
      </c>
      <c r="DC20">
        <v>285.51377419354839</v>
      </c>
      <c r="DD20">
        <v>299.97645161290319</v>
      </c>
      <c r="DE20">
        <v>19.141106451612899</v>
      </c>
      <c r="DF20">
        <v>16.072122580645161</v>
      </c>
      <c r="DG20">
        <v>284.7897741935484</v>
      </c>
      <c r="DH20">
        <v>19.11156129032258</v>
      </c>
      <c r="DI20">
        <v>600.02077419354828</v>
      </c>
      <c r="DJ20">
        <v>100.9262258064516</v>
      </c>
      <c r="DK20">
        <v>9.9966829032258064E-2</v>
      </c>
      <c r="DL20">
        <v>25.21256774193548</v>
      </c>
      <c r="DM20">
        <v>24.97796774193549</v>
      </c>
      <c r="DN20">
        <v>999.90000000000032</v>
      </c>
      <c r="DO20">
        <v>0</v>
      </c>
      <c r="DP20">
        <v>0</v>
      </c>
      <c r="DQ20">
        <v>10004.145483870971</v>
      </c>
      <c r="DR20">
        <v>0</v>
      </c>
      <c r="DS20">
        <v>449.17119354838718</v>
      </c>
      <c r="DT20">
        <v>-14.559109677419359</v>
      </c>
      <c r="DU20">
        <v>290.9871935483871</v>
      </c>
      <c r="DV20">
        <v>304.87638709677412</v>
      </c>
      <c r="DW20">
        <v>3.0689793548387092</v>
      </c>
      <c r="DX20">
        <v>299.97645161290319</v>
      </c>
      <c r="DY20">
        <v>16.072122580645161</v>
      </c>
      <c r="DZ20">
        <v>1.9318383870967739</v>
      </c>
      <c r="EA20">
        <v>1.6220977419354841</v>
      </c>
      <c r="EB20">
        <v>16.896464516129029</v>
      </c>
      <c r="EC20">
        <v>14.170345161290321</v>
      </c>
      <c r="ED20">
        <v>700.00716129032253</v>
      </c>
      <c r="EE20">
        <v>0.94302599999999992</v>
      </c>
      <c r="EF20">
        <v>5.6974099999999979E-2</v>
      </c>
      <c r="EG20">
        <v>0</v>
      </c>
      <c r="EH20">
        <v>731.99616129032268</v>
      </c>
      <c r="EI20">
        <v>5.0000400000000029</v>
      </c>
      <c r="EJ20">
        <v>5331.3564516129009</v>
      </c>
      <c r="EK20">
        <v>5723.5206451612876</v>
      </c>
      <c r="EL20">
        <v>35.572161290322583</v>
      </c>
      <c r="EM20">
        <v>38.189096774193537</v>
      </c>
      <c r="EN20">
        <v>36.811999999999983</v>
      </c>
      <c r="EO20">
        <v>37.870935483870973</v>
      </c>
      <c r="EP20">
        <v>37.475612903225787</v>
      </c>
      <c r="EQ20">
        <v>655.40967741935458</v>
      </c>
      <c r="ER20">
        <v>39.599999999999987</v>
      </c>
      <c r="ES20">
        <v>0</v>
      </c>
      <c r="ET20">
        <v>88.100000143051147</v>
      </c>
      <c r="EU20">
        <v>0</v>
      </c>
      <c r="EV20">
        <v>731.76715384615386</v>
      </c>
      <c r="EW20">
        <v>-31.658393132989321</v>
      </c>
      <c r="EX20">
        <v>-208.7914529848413</v>
      </c>
      <c r="EY20">
        <v>5330.6173076923069</v>
      </c>
      <c r="EZ20">
        <v>15</v>
      </c>
      <c r="FA20">
        <v>1717682140</v>
      </c>
      <c r="FB20" t="s">
        <v>435</v>
      </c>
      <c r="FC20">
        <v>1717682140</v>
      </c>
      <c r="FD20">
        <v>1717681358.0999999</v>
      </c>
      <c r="FE20">
        <v>123</v>
      </c>
      <c r="FF20">
        <v>7.9000000000000001E-2</v>
      </c>
      <c r="FG20">
        <v>0.02</v>
      </c>
      <c r="FH20">
        <v>0.72399999999999998</v>
      </c>
      <c r="FI20">
        <v>-0.113</v>
      </c>
      <c r="FJ20">
        <v>300</v>
      </c>
      <c r="FK20">
        <v>15</v>
      </c>
      <c r="FL20">
        <v>0.2</v>
      </c>
      <c r="FM20">
        <v>0.04</v>
      </c>
      <c r="FN20">
        <v>-14.427136585365851</v>
      </c>
      <c r="FO20">
        <v>-2.68325017421602</v>
      </c>
      <c r="FP20">
        <v>0.27713065401217929</v>
      </c>
      <c r="FQ20">
        <v>0</v>
      </c>
      <c r="FR20">
        <v>733.44823529411769</v>
      </c>
      <c r="FS20">
        <v>-37.701268101038522</v>
      </c>
      <c r="FT20">
        <v>3.8745049631330439</v>
      </c>
      <c r="FU20">
        <v>0</v>
      </c>
      <c r="FV20">
        <v>3.0731426829268291</v>
      </c>
      <c r="FW20">
        <v>-0.1236869686411193</v>
      </c>
      <c r="FX20">
        <v>1.460023321303721E-2</v>
      </c>
      <c r="FY20">
        <v>0</v>
      </c>
      <c r="FZ20">
        <v>0</v>
      </c>
      <c r="GA20">
        <v>3</v>
      </c>
      <c r="GB20" t="s">
        <v>436</v>
      </c>
      <c r="GC20">
        <v>3.2484199999999999</v>
      </c>
      <c r="GD20">
        <v>2.8012199999999998</v>
      </c>
      <c r="GE20">
        <v>7.5467699999999999E-2</v>
      </c>
      <c r="GF20">
        <v>7.9388899999999998E-2</v>
      </c>
      <c r="GG20">
        <v>0.102354</v>
      </c>
      <c r="GH20">
        <v>9.0843900000000005E-2</v>
      </c>
      <c r="GI20">
        <v>24195.7</v>
      </c>
      <c r="GJ20">
        <v>28729.8</v>
      </c>
      <c r="GK20">
        <v>25992.3</v>
      </c>
      <c r="GL20">
        <v>30014.7</v>
      </c>
      <c r="GM20">
        <v>32841.5</v>
      </c>
      <c r="GN20">
        <v>35207.9</v>
      </c>
      <c r="GO20">
        <v>39874</v>
      </c>
      <c r="GP20">
        <v>41750.699999999997</v>
      </c>
      <c r="GQ20">
        <v>2.18275</v>
      </c>
      <c r="GR20">
        <v>1.89778</v>
      </c>
      <c r="GS20">
        <v>-8.8922700000000007E-3</v>
      </c>
      <c r="GT20">
        <v>0</v>
      </c>
      <c r="GU20">
        <v>25.129799999999999</v>
      </c>
      <c r="GV20">
        <v>999.9</v>
      </c>
      <c r="GW20">
        <v>38.799999999999997</v>
      </c>
      <c r="GX20">
        <v>33.200000000000003</v>
      </c>
      <c r="GY20">
        <v>19.642700000000001</v>
      </c>
      <c r="GZ20">
        <v>60.516300000000001</v>
      </c>
      <c r="HA20">
        <v>15.4407</v>
      </c>
      <c r="HB20">
        <v>1</v>
      </c>
      <c r="HC20">
        <v>0.114652</v>
      </c>
      <c r="HD20">
        <v>1.8372999999999999</v>
      </c>
      <c r="HE20">
        <v>20.303699999999999</v>
      </c>
      <c r="HF20">
        <v>5.1999199999999997</v>
      </c>
      <c r="HG20">
        <v>11.902100000000001</v>
      </c>
      <c r="HH20">
        <v>4.9699</v>
      </c>
      <c r="HI20">
        <v>3.2810000000000001</v>
      </c>
      <c r="HJ20">
        <v>9999</v>
      </c>
      <c r="HK20">
        <v>9999</v>
      </c>
      <c r="HL20">
        <v>9999</v>
      </c>
      <c r="HM20">
        <v>999.9</v>
      </c>
      <c r="HN20">
        <v>4.9706799999999998</v>
      </c>
      <c r="HO20">
        <v>1.85547</v>
      </c>
      <c r="HP20">
        <v>1.8527199999999999</v>
      </c>
      <c r="HQ20">
        <v>1.8569599999999999</v>
      </c>
      <c r="HR20">
        <v>1.85762</v>
      </c>
      <c r="HS20">
        <v>1.8565799999999999</v>
      </c>
      <c r="HT20">
        <v>1.8501399999999999</v>
      </c>
      <c r="HU20">
        <v>1.85524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0.72399999999999998</v>
      </c>
      <c r="IJ20">
        <v>2.9499999999999998E-2</v>
      </c>
      <c r="IK20">
        <v>0.24316196910431179</v>
      </c>
      <c r="IL20">
        <v>1.5139197566457669E-3</v>
      </c>
      <c r="IM20">
        <v>-6.3554503196813227E-7</v>
      </c>
      <c r="IN20">
        <v>2.0901238852865841E-10</v>
      </c>
      <c r="IO20">
        <v>-0.3170438356363468</v>
      </c>
      <c r="IP20">
        <v>-6.2565476560755753E-3</v>
      </c>
      <c r="IQ20">
        <v>1.2445444242194499E-3</v>
      </c>
      <c r="IR20">
        <v>1.659708129871356E-6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12.7</v>
      </c>
      <c r="IY20">
        <v>0.84106400000000003</v>
      </c>
      <c r="IZ20">
        <v>2.5524900000000001</v>
      </c>
      <c r="JA20">
        <v>1.5991200000000001</v>
      </c>
      <c r="JB20">
        <v>2.3877000000000002</v>
      </c>
      <c r="JC20">
        <v>1.4489700000000001</v>
      </c>
      <c r="JD20">
        <v>2.4645999999999999</v>
      </c>
      <c r="JE20">
        <v>37.747</v>
      </c>
      <c r="JF20">
        <v>13.3965</v>
      </c>
      <c r="JG20">
        <v>18</v>
      </c>
      <c r="JH20">
        <v>620.74800000000005</v>
      </c>
      <c r="JI20">
        <v>440.012</v>
      </c>
      <c r="JJ20">
        <v>23.2483</v>
      </c>
      <c r="JK20">
        <v>28.832999999999998</v>
      </c>
      <c r="JL20">
        <v>29.9999</v>
      </c>
      <c r="JM20">
        <v>28.9422</v>
      </c>
      <c r="JN20">
        <v>28.918299999999999</v>
      </c>
      <c r="JO20">
        <v>16.7896</v>
      </c>
      <c r="JP20">
        <v>24.320799999999998</v>
      </c>
      <c r="JQ20">
        <v>31.904900000000001</v>
      </c>
      <c r="JR20">
        <v>23.254799999999999</v>
      </c>
      <c r="JS20">
        <v>300</v>
      </c>
      <c r="JT20">
        <v>16.1404</v>
      </c>
      <c r="JU20">
        <v>101.39</v>
      </c>
      <c r="JV20">
        <v>101.18899999999999</v>
      </c>
    </row>
    <row r="21" spans="1:282" x14ac:dyDescent="0.35">
      <c r="A21">
        <v>5</v>
      </c>
      <c r="B21">
        <v>1717682201</v>
      </c>
      <c r="C21">
        <v>315</v>
      </c>
      <c r="D21" t="s">
        <v>437</v>
      </c>
      <c r="E21" t="s">
        <v>438</v>
      </c>
      <c r="F21">
        <v>15</v>
      </c>
      <c r="G21">
        <v>1717682193</v>
      </c>
      <c r="H21">
        <f t="shared" si="0"/>
        <v>3.0894319216368802E-3</v>
      </c>
      <c r="I21">
        <f t="shared" si="1"/>
        <v>3.0894319216368804</v>
      </c>
      <c r="J21">
        <f t="shared" si="2"/>
        <v>10.443252201207134</v>
      </c>
      <c r="K21">
        <f t="shared" si="3"/>
        <v>188.92770967741939</v>
      </c>
      <c r="L21">
        <f t="shared" si="4"/>
        <v>118.19441689231424</v>
      </c>
      <c r="M21">
        <f t="shared" si="5"/>
        <v>11.939921602967768</v>
      </c>
      <c r="N21">
        <f t="shared" si="6"/>
        <v>19.085351926833081</v>
      </c>
      <c r="O21">
        <f t="shared" si="7"/>
        <v>0.25718477425150937</v>
      </c>
      <c r="P21">
        <f t="shared" si="8"/>
        <v>2.9453175413991652</v>
      </c>
      <c r="Q21">
        <f t="shared" si="9"/>
        <v>0.24532811265436588</v>
      </c>
      <c r="R21">
        <f t="shared" si="10"/>
        <v>0.1543497866727182</v>
      </c>
      <c r="S21">
        <f t="shared" si="11"/>
        <v>114.00470441240608</v>
      </c>
      <c r="T21">
        <f t="shared" si="12"/>
        <v>25.070394352956875</v>
      </c>
      <c r="U21">
        <f t="shared" si="13"/>
        <v>24.969383870967739</v>
      </c>
      <c r="V21">
        <f t="shared" si="14"/>
        <v>3.1738783328395193</v>
      </c>
      <c r="W21">
        <f t="shared" si="15"/>
        <v>60.096415966538189</v>
      </c>
      <c r="X21">
        <f t="shared" si="16"/>
        <v>1.9338969118484903</v>
      </c>
      <c r="Y21">
        <f t="shared" si="17"/>
        <v>3.2179904254611262</v>
      </c>
      <c r="Z21">
        <f t="shared" si="18"/>
        <v>1.2399814209910289</v>
      </c>
      <c r="AA21">
        <f t="shared" si="19"/>
        <v>-136.24394774418641</v>
      </c>
      <c r="AB21">
        <f t="shared" si="20"/>
        <v>36.785535756478495</v>
      </c>
      <c r="AC21">
        <f t="shared" si="21"/>
        <v>2.644097994904433</v>
      </c>
      <c r="AD21">
        <f t="shared" si="22"/>
        <v>17.190390419602593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53676.170206269824</v>
      </c>
      <c r="AJ21" t="s">
        <v>414</v>
      </c>
      <c r="AK21">
        <v>10056.700000000001</v>
      </c>
      <c r="AL21">
        <v>239.316</v>
      </c>
      <c r="AM21">
        <v>912.8</v>
      </c>
      <c r="AN21">
        <f t="shared" si="26"/>
        <v>0.73782208588957054</v>
      </c>
      <c r="AO21">
        <v>-1</v>
      </c>
      <c r="AP21" t="s">
        <v>439</v>
      </c>
      <c r="AQ21">
        <v>10196.700000000001</v>
      </c>
      <c r="AR21">
        <v>744.22511538461549</v>
      </c>
      <c r="AS21">
        <v>887.59124235987372</v>
      </c>
      <c r="AT21">
        <f t="shared" si="27"/>
        <v>0.16152269212806236</v>
      </c>
      <c r="AU21">
        <v>0.5</v>
      </c>
      <c r="AV21">
        <f t="shared" si="28"/>
        <v>589.14164427184664</v>
      </c>
      <c r="AW21">
        <f t="shared" si="29"/>
        <v>10.443252201207134</v>
      </c>
      <c r="AX21">
        <f t="shared" si="30"/>
        <v>47.579872213770962</v>
      </c>
      <c r="AY21">
        <f t="shared" si="31"/>
        <v>1.9423600949735092E-2</v>
      </c>
      <c r="AZ21">
        <f t="shared" si="32"/>
        <v>2.8401314070092356E-2</v>
      </c>
      <c r="BA21">
        <f t="shared" si="33"/>
        <v>237.5471768575994</v>
      </c>
      <c r="BB21" t="s">
        <v>416</v>
      </c>
      <c r="BC21">
        <v>0</v>
      </c>
      <c r="BD21">
        <f t="shared" si="34"/>
        <v>237.5471768575994</v>
      </c>
      <c r="BE21">
        <f t="shared" si="35"/>
        <v>0.73236872388913687</v>
      </c>
      <c r="BF21">
        <f t="shared" si="36"/>
        <v>0.22054832061959134</v>
      </c>
      <c r="BG21">
        <f t="shared" si="37"/>
        <v>3.7332324688126618E-2</v>
      </c>
      <c r="BH21">
        <f t="shared" si="38"/>
        <v>0.2211500881220945</v>
      </c>
      <c r="BI21">
        <f t="shared" si="39"/>
        <v>3.7430373461175379E-2</v>
      </c>
      <c r="BJ21">
        <f t="shared" si="40"/>
        <v>7.0396214587293421E-2</v>
      </c>
      <c r="BK21">
        <f t="shared" si="41"/>
        <v>0.92960378541270661</v>
      </c>
      <c r="BL21">
        <v>3741</v>
      </c>
      <c r="BM21">
        <v>290.00000000000011</v>
      </c>
      <c r="BN21">
        <v>877.03</v>
      </c>
      <c r="BO21">
        <v>285</v>
      </c>
      <c r="BP21">
        <v>10196.700000000001</v>
      </c>
      <c r="BQ21">
        <v>876.88</v>
      </c>
      <c r="BR21">
        <v>0.15</v>
      </c>
      <c r="BS21">
        <v>300.00000000000011</v>
      </c>
      <c r="BT21">
        <v>23.9</v>
      </c>
      <c r="BU21">
        <v>887.59124235987372</v>
      </c>
      <c r="BV21">
        <v>1.6588202379450401</v>
      </c>
      <c r="BW21">
        <v>-10.923017637838409</v>
      </c>
      <c r="BX21">
        <v>1.48183841945643</v>
      </c>
      <c r="BY21">
        <v>0.6599279264005079</v>
      </c>
      <c r="BZ21">
        <v>-7.8619170189099096E-3</v>
      </c>
      <c r="CA21">
        <v>289.99999999999989</v>
      </c>
      <c r="CB21">
        <v>877.93</v>
      </c>
      <c r="CC21">
        <v>675</v>
      </c>
      <c r="CD21">
        <v>10191.5</v>
      </c>
      <c r="CE21">
        <v>876.87</v>
      </c>
      <c r="CF21">
        <v>1.06</v>
      </c>
      <c r="CT21">
        <f t="shared" si="42"/>
        <v>699.94435483870973</v>
      </c>
      <c r="CU21">
        <f t="shared" si="43"/>
        <v>589.14164427184664</v>
      </c>
      <c r="CV21">
        <f t="shared" si="44"/>
        <v>0.84169782954761363</v>
      </c>
      <c r="CW21">
        <f t="shared" si="45"/>
        <v>0.16287681102689447</v>
      </c>
      <c r="CX21">
        <v>6</v>
      </c>
      <c r="CY21">
        <v>0.5</v>
      </c>
      <c r="CZ21" t="s">
        <v>417</v>
      </c>
      <c r="DA21">
        <v>2</v>
      </c>
      <c r="DB21">
        <v>1717682193</v>
      </c>
      <c r="DC21">
        <v>188.92770967741939</v>
      </c>
      <c r="DD21">
        <v>199.95435483870969</v>
      </c>
      <c r="DE21">
        <v>19.143829032258061</v>
      </c>
      <c r="DF21">
        <v>16.113619354838711</v>
      </c>
      <c r="DG21">
        <v>188.53470967741939</v>
      </c>
      <c r="DH21">
        <v>19.114170967741941</v>
      </c>
      <c r="DI21">
        <v>600.01558064516132</v>
      </c>
      <c r="DJ21">
        <v>100.91929032258069</v>
      </c>
      <c r="DK21">
        <v>0.100046435483871</v>
      </c>
      <c r="DL21">
        <v>25.20104838709678</v>
      </c>
      <c r="DM21">
        <v>24.969383870967739</v>
      </c>
      <c r="DN21">
        <v>999.90000000000032</v>
      </c>
      <c r="DO21">
        <v>0</v>
      </c>
      <c r="DP21">
        <v>0</v>
      </c>
      <c r="DQ21">
        <v>9998.2483870967753</v>
      </c>
      <c r="DR21">
        <v>0</v>
      </c>
      <c r="DS21">
        <v>448.39003225806448</v>
      </c>
      <c r="DT21">
        <v>-10.83341612903226</v>
      </c>
      <c r="DU21">
        <v>192.81222580645161</v>
      </c>
      <c r="DV21">
        <v>203.2292580645161</v>
      </c>
      <c r="DW21">
        <v>3.0301970967741938</v>
      </c>
      <c r="DX21">
        <v>199.95435483870969</v>
      </c>
      <c r="DY21">
        <v>16.113619354838711</v>
      </c>
      <c r="DZ21">
        <v>1.93198</v>
      </c>
      <c r="EA21">
        <v>1.6261754838709681</v>
      </c>
      <c r="EB21">
        <v>16.897625806451611</v>
      </c>
      <c r="EC21">
        <v>14.209099999999999</v>
      </c>
      <c r="ED21">
        <v>699.94435483870973</v>
      </c>
      <c r="EE21">
        <v>0.94299980645161252</v>
      </c>
      <c r="EF21">
        <v>5.7000361290322571E-2</v>
      </c>
      <c r="EG21">
        <v>0</v>
      </c>
      <c r="EH21">
        <v>744.13609677419356</v>
      </c>
      <c r="EI21">
        <v>5.0000400000000029</v>
      </c>
      <c r="EJ21">
        <v>5407.913225806451</v>
      </c>
      <c r="EK21">
        <v>5722.9487096774201</v>
      </c>
      <c r="EL21">
        <v>35.503709677419359</v>
      </c>
      <c r="EM21">
        <v>38.390935483870962</v>
      </c>
      <c r="EN21">
        <v>36.840483870967738</v>
      </c>
      <c r="EO21">
        <v>38.207387096774177</v>
      </c>
      <c r="EP21">
        <v>37.552161290322573</v>
      </c>
      <c r="EQ21">
        <v>655.33193548387089</v>
      </c>
      <c r="ER21">
        <v>39.612903225806427</v>
      </c>
      <c r="ES21">
        <v>0</v>
      </c>
      <c r="ET21">
        <v>78.700000047683716</v>
      </c>
      <c r="EU21">
        <v>0</v>
      </c>
      <c r="EV21">
        <v>744.22511538461549</v>
      </c>
      <c r="EW21">
        <v>-5.3931281129609312</v>
      </c>
      <c r="EX21">
        <v>-10.00683755978441</v>
      </c>
      <c r="EY21">
        <v>5407.6653846153849</v>
      </c>
      <c r="EZ21">
        <v>15</v>
      </c>
      <c r="FA21">
        <v>1717682225</v>
      </c>
      <c r="FB21" t="s">
        <v>440</v>
      </c>
      <c r="FC21">
        <v>1717682225</v>
      </c>
      <c r="FD21">
        <v>1717681358.0999999</v>
      </c>
      <c r="FE21">
        <v>124</v>
      </c>
      <c r="FF21">
        <v>-0.20799999999999999</v>
      </c>
      <c r="FG21">
        <v>0.02</v>
      </c>
      <c r="FH21">
        <v>0.39300000000000002</v>
      </c>
      <c r="FI21">
        <v>-0.113</v>
      </c>
      <c r="FJ21">
        <v>200</v>
      </c>
      <c r="FK21">
        <v>15</v>
      </c>
      <c r="FL21">
        <v>0.16</v>
      </c>
      <c r="FM21">
        <v>0.04</v>
      </c>
      <c r="FN21">
        <v>-10.755765</v>
      </c>
      <c r="FO21">
        <v>-1.424226641651009</v>
      </c>
      <c r="FP21">
        <v>0.15206866631558261</v>
      </c>
      <c r="FQ21">
        <v>0</v>
      </c>
      <c r="FR21">
        <v>744.48482352941176</v>
      </c>
      <c r="FS21">
        <v>-5.0431474274938424</v>
      </c>
      <c r="FT21">
        <v>1.3960236908192949</v>
      </c>
      <c r="FU21">
        <v>0</v>
      </c>
      <c r="FV21">
        <v>3.0379800000000001</v>
      </c>
      <c r="FW21">
        <v>-0.13850386491557959</v>
      </c>
      <c r="FX21">
        <v>1.5923803094738381E-2</v>
      </c>
      <c r="FY21">
        <v>0</v>
      </c>
      <c r="FZ21">
        <v>0</v>
      </c>
      <c r="GA21">
        <v>3</v>
      </c>
      <c r="GB21" t="s">
        <v>436</v>
      </c>
      <c r="GC21">
        <v>3.24837</v>
      </c>
      <c r="GD21">
        <v>2.8012899999999998</v>
      </c>
      <c r="GE21">
        <v>5.2807300000000001E-2</v>
      </c>
      <c r="GF21">
        <v>5.6090300000000003E-2</v>
      </c>
      <c r="GG21">
        <v>0.102386</v>
      </c>
      <c r="GH21">
        <v>9.1074600000000006E-2</v>
      </c>
      <c r="GI21">
        <v>24790.1</v>
      </c>
      <c r="GJ21">
        <v>29458</v>
      </c>
      <c r="GK21">
        <v>25993.7</v>
      </c>
      <c r="GL21">
        <v>30015.7</v>
      </c>
      <c r="GM21">
        <v>32839.4</v>
      </c>
      <c r="GN21">
        <v>35197.800000000003</v>
      </c>
      <c r="GO21">
        <v>39875.599999999999</v>
      </c>
      <c r="GP21">
        <v>41752.300000000003</v>
      </c>
      <c r="GQ21">
        <v>2.1829800000000001</v>
      </c>
      <c r="GR21">
        <v>1.8985000000000001</v>
      </c>
      <c r="GS21">
        <v>-5.9232099999999999E-3</v>
      </c>
      <c r="GT21">
        <v>0</v>
      </c>
      <c r="GU21">
        <v>25.0763</v>
      </c>
      <c r="GV21">
        <v>999.9</v>
      </c>
      <c r="GW21">
        <v>38.299999999999997</v>
      </c>
      <c r="GX21">
        <v>33.200000000000003</v>
      </c>
      <c r="GY21">
        <v>19.390499999999999</v>
      </c>
      <c r="GZ21">
        <v>60.476300000000002</v>
      </c>
      <c r="HA21">
        <v>15.416700000000001</v>
      </c>
      <c r="HB21">
        <v>1</v>
      </c>
      <c r="HC21">
        <v>0.11214200000000001</v>
      </c>
      <c r="HD21">
        <v>1.78288</v>
      </c>
      <c r="HE21">
        <v>20.306100000000001</v>
      </c>
      <c r="HF21">
        <v>5.20052</v>
      </c>
      <c r="HG21">
        <v>11.902100000000001</v>
      </c>
      <c r="HH21">
        <v>4.9699499999999999</v>
      </c>
      <c r="HI21">
        <v>3.2810000000000001</v>
      </c>
      <c r="HJ21">
        <v>9999</v>
      </c>
      <c r="HK21">
        <v>9999</v>
      </c>
      <c r="HL21">
        <v>9999</v>
      </c>
      <c r="HM21">
        <v>999.9</v>
      </c>
      <c r="HN21">
        <v>4.9706799999999998</v>
      </c>
      <c r="HO21">
        <v>1.85547</v>
      </c>
      <c r="HP21">
        <v>1.8527199999999999</v>
      </c>
      <c r="HQ21">
        <v>1.8569199999999999</v>
      </c>
      <c r="HR21">
        <v>1.8576600000000001</v>
      </c>
      <c r="HS21">
        <v>1.8566100000000001</v>
      </c>
      <c r="HT21">
        <v>1.85016</v>
      </c>
      <c r="HU21">
        <v>1.85528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0.39300000000000002</v>
      </c>
      <c r="IJ21">
        <v>2.9899999999999999E-2</v>
      </c>
      <c r="IK21">
        <v>0.32205819074604169</v>
      </c>
      <c r="IL21">
        <v>1.5139197566457669E-3</v>
      </c>
      <c r="IM21">
        <v>-6.3554503196813227E-7</v>
      </c>
      <c r="IN21">
        <v>2.0901238852865841E-10</v>
      </c>
      <c r="IO21">
        <v>-0.3170438356363468</v>
      </c>
      <c r="IP21">
        <v>-6.2565476560755753E-3</v>
      </c>
      <c r="IQ21">
        <v>1.2445444242194499E-3</v>
      </c>
      <c r="IR21">
        <v>1.659708129871356E-6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14</v>
      </c>
      <c r="IY21">
        <v>0.61645499999999998</v>
      </c>
      <c r="IZ21">
        <v>2.5585900000000001</v>
      </c>
      <c r="JA21">
        <v>1.5991200000000001</v>
      </c>
      <c r="JB21">
        <v>2.3877000000000002</v>
      </c>
      <c r="JC21">
        <v>1.4489700000000001</v>
      </c>
      <c r="JD21">
        <v>2.47925</v>
      </c>
      <c r="JE21">
        <v>37.771099999999997</v>
      </c>
      <c r="JF21">
        <v>13.3878</v>
      </c>
      <c r="JG21">
        <v>18</v>
      </c>
      <c r="JH21">
        <v>620.71</v>
      </c>
      <c r="JI21">
        <v>440.303</v>
      </c>
      <c r="JJ21">
        <v>23.300799999999999</v>
      </c>
      <c r="JK21">
        <v>28.807700000000001</v>
      </c>
      <c r="JL21">
        <v>29.9998</v>
      </c>
      <c r="JM21">
        <v>28.922899999999998</v>
      </c>
      <c r="JN21">
        <v>28.901199999999999</v>
      </c>
      <c r="JO21">
        <v>12.307700000000001</v>
      </c>
      <c r="JP21">
        <v>22.428799999999999</v>
      </c>
      <c r="JQ21">
        <v>32.125399999999999</v>
      </c>
      <c r="JR21">
        <v>23.323</v>
      </c>
      <c r="JS21">
        <v>200</v>
      </c>
      <c r="JT21">
        <v>16.183</v>
      </c>
      <c r="JU21">
        <v>101.39400000000001</v>
      </c>
      <c r="JV21">
        <v>101.193</v>
      </c>
    </row>
    <row r="22" spans="1:282" x14ac:dyDescent="0.35">
      <c r="A22">
        <v>6</v>
      </c>
      <c r="B22">
        <v>1717682286</v>
      </c>
      <c r="C22">
        <v>400</v>
      </c>
      <c r="D22" t="s">
        <v>441</v>
      </c>
      <c r="E22" t="s">
        <v>442</v>
      </c>
      <c r="F22">
        <v>15</v>
      </c>
      <c r="G22">
        <v>1717682278</v>
      </c>
      <c r="H22">
        <f t="shared" si="0"/>
        <v>3.0904744621089828E-3</v>
      </c>
      <c r="I22">
        <f t="shared" si="1"/>
        <v>3.0904744621089826</v>
      </c>
      <c r="J22">
        <f t="shared" si="2"/>
        <v>5.4603248270189031</v>
      </c>
      <c r="K22">
        <f t="shared" si="3"/>
        <v>94.259364516129025</v>
      </c>
      <c r="L22">
        <f t="shared" si="4"/>
        <v>57.244890292576407</v>
      </c>
      <c r="M22">
        <f t="shared" si="5"/>
        <v>5.7871948396243207</v>
      </c>
      <c r="N22">
        <f t="shared" si="6"/>
        <v>9.5291877602698545</v>
      </c>
      <c r="O22">
        <f t="shared" si="7"/>
        <v>0.25630419810290511</v>
      </c>
      <c r="P22">
        <f t="shared" si="8"/>
        <v>2.9459365068946495</v>
      </c>
      <c r="Q22">
        <f t="shared" si="9"/>
        <v>0.24452894411414719</v>
      </c>
      <c r="R22">
        <f t="shared" si="10"/>
        <v>0.15384346155561662</v>
      </c>
      <c r="S22">
        <f t="shared" si="11"/>
        <v>114.01448083481833</v>
      </c>
      <c r="T22">
        <f t="shared" si="12"/>
        <v>25.103271544868395</v>
      </c>
      <c r="U22">
        <f t="shared" si="13"/>
        <v>25.001267741935489</v>
      </c>
      <c r="V22">
        <f t="shared" si="14"/>
        <v>3.1799179231043802</v>
      </c>
      <c r="W22">
        <f t="shared" si="15"/>
        <v>59.99837648799312</v>
      </c>
      <c r="X22">
        <f t="shared" si="16"/>
        <v>1.9345451876407866</v>
      </c>
      <c r="Y22">
        <f t="shared" si="17"/>
        <v>3.2243292250214939</v>
      </c>
      <c r="Z22">
        <f t="shared" si="18"/>
        <v>1.2453727354635935</v>
      </c>
      <c r="AA22">
        <f t="shared" si="19"/>
        <v>-136.28992377900613</v>
      </c>
      <c r="AB22">
        <f t="shared" si="20"/>
        <v>36.980265631098327</v>
      </c>
      <c r="AC22">
        <f t="shared" si="21"/>
        <v>2.6584050581773835</v>
      </c>
      <c r="AD22">
        <f t="shared" si="22"/>
        <v>17.363227745087904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53689.985282749949</v>
      </c>
      <c r="AJ22" t="s">
        <v>414</v>
      </c>
      <c r="AK22">
        <v>10056.700000000001</v>
      </c>
      <c r="AL22">
        <v>239.316</v>
      </c>
      <c r="AM22">
        <v>912.8</v>
      </c>
      <c r="AN22">
        <f t="shared" si="26"/>
        <v>0.73782208588957054</v>
      </c>
      <c r="AO22">
        <v>-1</v>
      </c>
      <c r="AP22" t="s">
        <v>443</v>
      </c>
      <c r="AQ22">
        <v>10202.299999999999</v>
      </c>
      <c r="AR22">
        <v>790.22979999999995</v>
      </c>
      <c r="AS22">
        <v>873.25510402673592</v>
      </c>
      <c r="AT22">
        <f t="shared" si="27"/>
        <v>9.5075658468975921E-2</v>
      </c>
      <c r="AU22">
        <v>0.5</v>
      </c>
      <c r="AV22">
        <f t="shared" si="28"/>
        <v>589.19222140530451</v>
      </c>
      <c r="AW22">
        <f t="shared" si="29"/>
        <v>5.4603248270189031</v>
      </c>
      <c r="AX22">
        <f t="shared" si="30"/>
        <v>28.008919207453989</v>
      </c>
      <c r="AY22">
        <f t="shared" si="31"/>
        <v>1.0964715066349891E-2</v>
      </c>
      <c r="AZ22">
        <f t="shared" si="32"/>
        <v>4.5284471617646919E-2</v>
      </c>
      <c r="BA22">
        <f t="shared" si="33"/>
        <v>236.50803743940313</v>
      </c>
      <c r="BB22" t="s">
        <v>416</v>
      </c>
      <c r="BC22">
        <v>0</v>
      </c>
      <c r="BD22">
        <f t="shared" si="34"/>
        <v>236.50803743940313</v>
      </c>
      <c r="BE22">
        <f t="shared" si="35"/>
        <v>0.72916500991654998</v>
      </c>
      <c r="BF22">
        <f t="shared" si="36"/>
        <v>0.13038977073222002</v>
      </c>
      <c r="BG22">
        <f t="shared" si="37"/>
        <v>5.8473112446195526E-2</v>
      </c>
      <c r="BH22">
        <f t="shared" si="38"/>
        <v>0.13096731767982944</v>
      </c>
      <c r="BI22">
        <f t="shared" si="39"/>
        <v>5.8716904890485949E-2</v>
      </c>
      <c r="BJ22">
        <f t="shared" si="40"/>
        <v>3.902438098139438E-2</v>
      </c>
      <c r="BK22">
        <f t="shared" si="41"/>
        <v>0.96097561901860562</v>
      </c>
      <c r="BL22">
        <v>3742</v>
      </c>
      <c r="BM22">
        <v>290.00000000000011</v>
      </c>
      <c r="BN22">
        <v>867.18</v>
      </c>
      <c r="BO22">
        <v>105</v>
      </c>
      <c r="BP22">
        <v>10202.299999999999</v>
      </c>
      <c r="BQ22">
        <v>866.07</v>
      </c>
      <c r="BR22">
        <v>1.1100000000000001</v>
      </c>
      <c r="BS22">
        <v>300.00000000000011</v>
      </c>
      <c r="BT22">
        <v>23.9</v>
      </c>
      <c r="BU22">
        <v>873.25510402673592</v>
      </c>
      <c r="BV22">
        <v>1.6942435657771919</v>
      </c>
      <c r="BW22">
        <v>-7.3338475569689434</v>
      </c>
      <c r="BX22">
        <v>1.512852209350475</v>
      </c>
      <c r="BY22">
        <v>0.45631232845337277</v>
      </c>
      <c r="BZ22">
        <v>-7.8596033370411586E-3</v>
      </c>
      <c r="CA22">
        <v>289.99999999999989</v>
      </c>
      <c r="CB22">
        <v>867.1</v>
      </c>
      <c r="CC22">
        <v>845</v>
      </c>
      <c r="CD22">
        <v>10184.1</v>
      </c>
      <c r="CE22">
        <v>866.05</v>
      </c>
      <c r="CF22">
        <v>1.05</v>
      </c>
      <c r="CT22">
        <f t="shared" si="42"/>
        <v>700.00445161290315</v>
      </c>
      <c r="CU22">
        <f t="shared" si="43"/>
        <v>589.19222140530451</v>
      </c>
      <c r="CV22">
        <f t="shared" si="44"/>
        <v>0.84169782070346466</v>
      </c>
      <c r="CW22">
        <f t="shared" si="45"/>
        <v>0.16287679395768676</v>
      </c>
      <c r="CX22">
        <v>6</v>
      </c>
      <c r="CY22">
        <v>0.5</v>
      </c>
      <c r="CZ22" t="s">
        <v>417</v>
      </c>
      <c r="DA22">
        <v>2</v>
      </c>
      <c r="DB22">
        <v>1717682278</v>
      </c>
      <c r="DC22">
        <v>94.259364516129025</v>
      </c>
      <c r="DD22">
        <v>100.0110258064516</v>
      </c>
      <c r="DE22">
        <v>19.135838709677419</v>
      </c>
      <c r="DF22">
        <v>16.1044870967742</v>
      </c>
      <c r="DG22">
        <v>93.977364516129029</v>
      </c>
      <c r="DH22">
        <v>19.106522580645169</v>
      </c>
      <c r="DI22">
        <v>599.99683870967738</v>
      </c>
      <c r="DJ22">
        <v>100.9953548387097</v>
      </c>
      <c r="DK22">
        <v>0.1000409258064516</v>
      </c>
      <c r="DL22">
        <v>25.234109677419362</v>
      </c>
      <c r="DM22">
        <v>25.001267741935489</v>
      </c>
      <c r="DN22">
        <v>999.90000000000032</v>
      </c>
      <c r="DO22">
        <v>0</v>
      </c>
      <c r="DP22">
        <v>0</v>
      </c>
      <c r="DQ22">
        <v>9994.2338709677424</v>
      </c>
      <c r="DR22">
        <v>0</v>
      </c>
      <c r="DS22">
        <v>421.91696774193548</v>
      </c>
      <c r="DT22">
        <v>-5.7823222580645171</v>
      </c>
      <c r="DU22">
        <v>96.067006451612926</v>
      </c>
      <c r="DV22">
        <v>101.647935483871</v>
      </c>
      <c r="DW22">
        <v>3.0313509677419348</v>
      </c>
      <c r="DX22">
        <v>100.0110258064516</v>
      </c>
      <c r="DY22">
        <v>16.1044870967742</v>
      </c>
      <c r="DZ22">
        <v>1.93263064516129</v>
      </c>
      <c r="EA22">
        <v>1.626478064516129</v>
      </c>
      <c r="EB22">
        <v>16.902919354838708</v>
      </c>
      <c r="EC22">
        <v>14.21197096774193</v>
      </c>
      <c r="ED22">
        <v>700.00445161290315</v>
      </c>
      <c r="EE22">
        <v>0.9429995806451611</v>
      </c>
      <c r="EF22">
        <v>5.7000790322580652E-2</v>
      </c>
      <c r="EG22">
        <v>0</v>
      </c>
      <c r="EH22">
        <v>790.20270967741931</v>
      </c>
      <c r="EI22">
        <v>5.0000400000000029</v>
      </c>
      <c r="EJ22">
        <v>5699.2690322580656</v>
      </c>
      <c r="EK22">
        <v>5723.4425806451627</v>
      </c>
      <c r="EL22">
        <v>36.584451612903209</v>
      </c>
      <c r="EM22">
        <v>40.461483870967733</v>
      </c>
      <c r="EN22">
        <v>38.112580645161273</v>
      </c>
      <c r="EO22">
        <v>40.862677419354831</v>
      </c>
      <c r="EP22">
        <v>38.929225806451612</v>
      </c>
      <c r="EQ22">
        <v>655.38935483870978</v>
      </c>
      <c r="ER22">
        <v>39.616129032258037</v>
      </c>
      <c r="ES22">
        <v>0</v>
      </c>
      <c r="ET22">
        <v>84.100000143051147</v>
      </c>
      <c r="EU22">
        <v>0</v>
      </c>
      <c r="EV22">
        <v>790.22979999999995</v>
      </c>
      <c r="EW22">
        <v>0.86661536492985225</v>
      </c>
      <c r="EX22">
        <v>63.998461627303698</v>
      </c>
      <c r="EY22">
        <v>5699.4895999999999</v>
      </c>
      <c r="EZ22">
        <v>15</v>
      </c>
      <c r="FA22">
        <v>1717682306.5</v>
      </c>
      <c r="FB22" t="s">
        <v>444</v>
      </c>
      <c r="FC22">
        <v>1717682306.5</v>
      </c>
      <c r="FD22">
        <v>1717681358.0999999</v>
      </c>
      <c r="FE22">
        <v>125</v>
      </c>
      <c r="FF22">
        <v>2.1999999999999999E-2</v>
      </c>
      <c r="FG22">
        <v>0.02</v>
      </c>
      <c r="FH22">
        <v>0.28199999999999997</v>
      </c>
      <c r="FI22">
        <v>-0.113</v>
      </c>
      <c r="FJ22">
        <v>100</v>
      </c>
      <c r="FK22">
        <v>15</v>
      </c>
      <c r="FL22">
        <v>0.27</v>
      </c>
      <c r="FM22">
        <v>0.04</v>
      </c>
      <c r="FN22">
        <v>-5.6863134146341459</v>
      </c>
      <c r="FO22">
        <v>-1.573927526132415</v>
      </c>
      <c r="FP22">
        <v>0.18311411763199789</v>
      </c>
      <c r="FQ22">
        <v>0</v>
      </c>
      <c r="FR22">
        <v>790.22299999999996</v>
      </c>
      <c r="FS22">
        <v>0.65509549511761567</v>
      </c>
      <c r="FT22">
        <v>1.3216833295193791</v>
      </c>
      <c r="FU22">
        <v>1</v>
      </c>
      <c r="FV22">
        <v>3.0360009756097561</v>
      </c>
      <c r="FW22">
        <v>-0.1137656445993004</v>
      </c>
      <c r="FX22">
        <v>1.352289166739812E-2</v>
      </c>
      <c r="FY22">
        <v>0</v>
      </c>
      <c r="FZ22">
        <v>1</v>
      </c>
      <c r="GA22">
        <v>3</v>
      </c>
      <c r="GB22" t="s">
        <v>427</v>
      </c>
      <c r="GC22">
        <v>3.2484099999999998</v>
      </c>
      <c r="GD22">
        <v>2.80131</v>
      </c>
      <c r="GE22">
        <v>2.75077E-2</v>
      </c>
      <c r="GF22">
        <v>2.9481899999999998E-2</v>
      </c>
      <c r="GG22">
        <v>0.102435</v>
      </c>
      <c r="GH22">
        <v>9.1092900000000004E-2</v>
      </c>
      <c r="GI22">
        <v>25452.799999999999</v>
      </c>
      <c r="GJ22">
        <v>30290.1</v>
      </c>
      <c r="GK22">
        <v>25994.2</v>
      </c>
      <c r="GL22">
        <v>30017.3</v>
      </c>
      <c r="GM22">
        <v>32835.599999999999</v>
      </c>
      <c r="GN22">
        <v>35195.699999999997</v>
      </c>
      <c r="GO22">
        <v>39876.199999999997</v>
      </c>
      <c r="GP22">
        <v>41753.9</v>
      </c>
      <c r="GQ22">
        <v>2.1837200000000001</v>
      </c>
      <c r="GR22">
        <v>1.9006000000000001</v>
      </c>
      <c r="GS22">
        <v>-2.5890800000000001E-3</v>
      </c>
      <c r="GT22">
        <v>0</v>
      </c>
      <c r="GU22">
        <v>25.037299999999998</v>
      </c>
      <c r="GV22">
        <v>999.9</v>
      </c>
      <c r="GW22">
        <v>37.6</v>
      </c>
      <c r="GX22">
        <v>33.200000000000003</v>
      </c>
      <c r="GY22">
        <v>19.021999999999998</v>
      </c>
      <c r="GZ22">
        <v>60.316299999999998</v>
      </c>
      <c r="HA22">
        <v>15.665100000000001</v>
      </c>
      <c r="HB22">
        <v>1</v>
      </c>
      <c r="HC22">
        <v>0.10993600000000001</v>
      </c>
      <c r="HD22">
        <v>1.86277</v>
      </c>
      <c r="HE22">
        <v>20.3049</v>
      </c>
      <c r="HF22">
        <v>5.2032100000000003</v>
      </c>
      <c r="HG22">
        <v>11.902100000000001</v>
      </c>
      <c r="HH22">
        <v>4.9693500000000004</v>
      </c>
      <c r="HI22">
        <v>3.2810000000000001</v>
      </c>
      <c r="HJ22">
        <v>9999</v>
      </c>
      <c r="HK22">
        <v>9999</v>
      </c>
      <c r="HL22">
        <v>9999</v>
      </c>
      <c r="HM22">
        <v>999.9</v>
      </c>
      <c r="HN22">
        <v>4.9706799999999998</v>
      </c>
      <c r="HO22">
        <v>1.85547</v>
      </c>
      <c r="HP22">
        <v>1.8527100000000001</v>
      </c>
      <c r="HQ22">
        <v>1.85693</v>
      </c>
      <c r="HR22">
        <v>1.85762</v>
      </c>
      <c r="HS22">
        <v>1.85656</v>
      </c>
      <c r="HT22">
        <v>1.8501700000000001</v>
      </c>
      <c r="HU22">
        <v>1.85527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0.28199999999999997</v>
      </c>
      <c r="IJ22">
        <v>2.9499999999999998E-2</v>
      </c>
      <c r="IK22">
        <v>0.1144852027299075</v>
      </c>
      <c r="IL22">
        <v>1.5139197566457669E-3</v>
      </c>
      <c r="IM22">
        <v>-6.3554503196813227E-7</v>
      </c>
      <c r="IN22">
        <v>2.0901238852865841E-10</v>
      </c>
      <c r="IO22">
        <v>-0.3170438356363468</v>
      </c>
      <c r="IP22">
        <v>-6.2565476560755753E-3</v>
      </c>
      <c r="IQ22">
        <v>1.2445444242194499E-3</v>
      </c>
      <c r="IR22">
        <v>1.659708129871356E-6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15.5</v>
      </c>
      <c r="IY22">
        <v>0.383301</v>
      </c>
      <c r="IZ22">
        <v>2.5744600000000002</v>
      </c>
      <c r="JA22">
        <v>1.5991200000000001</v>
      </c>
      <c r="JB22">
        <v>2.3864700000000001</v>
      </c>
      <c r="JC22">
        <v>1.4489700000000001</v>
      </c>
      <c r="JD22">
        <v>2.3742700000000001</v>
      </c>
      <c r="JE22">
        <v>37.771099999999997</v>
      </c>
      <c r="JF22">
        <v>13.308999999999999</v>
      </c>
      <c r="JG22">
        <v>18</v>
      </c>
      <c r="JH22">
        <v>620.93100000000004</v>
      </c>
      <c r="JI22">
        <v>441.28300000000002</v>
      </c>
      <c r="JJ22">
        <v>23.262899999999998</v>
      </c>
      <c r="JK22">
        <v>28.769500000000001</v>
      </c>
      <c r="JL22">
        <v>29.9999</v>
      </c>
      <c r="JM22">
        <v>28.8916</v>
      </c>
      <c r="JN22">
        <v>28.870100000000001</v>
      </c>
      <c r="JO22">
        <v>7.6665700000000001</v>
      </c>
      <c r="JP22">
        <v>19.943200000000001</v>
      </c>
      <c r="JQ22">
        <v>32.668900000000001</v>
      </c>
      <c r="JR22">
        <v>23.264199999999999</v>
      </c>
      <c r="JS22">
        <v>100</v>
      </c>
      <c r="JT22">
        <v>16.1952</v>
      </c>
      <c r="JU22">
        <v>101.396</v>
      </c>
      <c r="JV22">
        <v>101.197</v>
      </c>
    </row>
    <row r="23" spans="1:282" x14ac:dyDescent="0.35">
      <c r="A23">
        <v>7</v>
      </c>
      <c r="B23">
        <v>1717682367.5</v>
      </c>
      <c r="C23">
        <v>481.5</v>
      </c>
      <c r="D23" t="s">
        <v>445</v>
      </c>
      <c r="E23" t="s">
        <v>446</v>
      </c>
      <c r="F23">
        <v>15</v>
      </c>
      <c r="G23">
        <v>1717682359.5</v>
      </c>
      <c r="H23">
        <f t="shared" si="0"/>
        <v>3.1482445624973206E-3</v>
      </c>
      <c r="I23">
        <f t="shared" si="1"/>
        <v>3.1482445624973208</v>
      </c>
      <c r="J23">
        <f t="shared" si="2"/>
        <v>2.7886972252515112</v>
      </c>
      <c r="K23">
        <f t="shared" si="3"/>
        <v>47.048035483870969</v>
      </c>
      <c r="L23">
        <f t="shared" si="4"/>
        <v>28.639904810681426</v>
      </c>
      <c r="M23">
        <f t="shared" si="5"/>
        <v>2.8930118656230439</v>
      </c>
      <c r="N23">
        <f t="shared" si="6"/>
        <v>4.7524782574811315</v>
      </c>
      <c r="O23">
        <f t="shared" si="7"/>
        <v>0.26346235689220227</v>
      </c>
      <c r="P23">
        <f t="shared" si="8"/>
        <v>2.9455297303422818</v>
      </c>
      <c r="Q23">
        <f t="shared" si="9"/>
        <v>0.2510356945150371</v>
      </c>
      <c r="R23">
        <f t="shared" si="10"/>
        <v>0.15796494223751331</v>
      </c>
      <c r="S23">
        <f t="shared" si="11"/>
        <v>114.01257225577963</v>
      </c>
      <c r="T23">
        <f t="shared" si="12"/>
        <v>25.096552489587705</v>
      </c>
      <c r="U23">
        <f t="shared" si="13"/>
        <v>24.97447096774194</v>
      </c>
      <c r="V23">
        <f t="shared" si="14"/>
        <v>3.1748412816055884</v>
      </c>
      <c r="W23">
        <f t="shared" si="15"/>
        <v>60.141162416786706</v>
      </c>
      <c r="X23">
        <f t="shared" si="16"/>
        <v>1.9401041818043128</v>
      </c>
      <c r="Y23">
        <f t="shared" si="17"/>
        <v>3.2259173315592373</v>
      </c>
      <c r="Z23">
        <f t="shared" si="18"/>
        <v>1.2347370998012757</v>
      </c>
      <c r="AA23">
        <f t="shared" si="19"/>
        <v>-138.83758520613185</v>
      </c>
      <c r="AB23">
        <f t="shared" si="20"/>
        <v>42.544407968970638</v>
      </c>
      <c r="AC23">
        <f t="shared" si="21"/>
        <v>3.0585327145925678</v>
      </c>
      <c r="AD23">
        <f t="shared" si="22"/>
        <v>20.777927733210994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53674.811798527968</v>
      </c>
      <c r="AJ23" t="s">
        <v>414</v>
      </c>
      <c r="AK23">
        <v>10056.700000000001</v>
      </c>
      <c r="AL23">
        <v>239.316</v>
      </c>
      <c r="AM23">
        <v>912.8</v>
      </c>
      <c r="AN23">
        <f t="shared" si="26"/>
        <v>0.73782208588957054</v>
      </c>
      <c r="AO23">
        <v>-1</v>
      </c>
      <c r="AP23" t="s">
        <v>447</v>
      </c>
      <c r="AQ23">
        <v>10209.5</v>
      </c>
      <c r="AR23">
        <v>838.76750000000004</v>
      </c>
      <c r="AS23">
        <v>886.43</v>
      </c>
      <c r="AT23">
        <f t="shared" si="27"/>
        <v>5.3769051137709578E-2</v>
      </c>
      <c r="AU23">
        <v>0.5</v>
      </c>
      <c r="AV23">
        <f t="shared" si="28"/>
        <v>589.18473433276222</v>
      </c>
      <c r="AW23">
        <f t="shared" si="29"/>
        <v>2.7886972252515112</v>
      </c>
      <c r="AX23">
        <f t="shared" si="30"/>
        <v>15.839952054948062</v>
      </c>
      <c r="AY23">
        <f t="shared" si="31"/>
        <v>6.4304062961545007E-3</v>
      </c>
      <c r="AZ23">
        <f t="shared" si="32"/>
        <v>2.9748541904042063E-2</v>
      </c>
      <c r="BA23">
        <f t="shared" si="33"/>
        <v>237.46392135938012</v>
      </c>
      <c r="BB23" t="s">
        <v>416</v>
      </c>
      <c r="BC23">
        <v>0</v>
      </c>
      <c r="BD23">
        <f t="shared" si="34"/>
        <v>237.46392135938012</v>
      </c>
      <c r="BE23">
        <f t="shared" si="35"/>
        <v>0.7321120434107824</v>
      </c>
      <c r="BF23">
        <f t="shared" si="36"/>
        <v>7.3443746243005315E-2</v>
      </c>
      <c r="BG23">
        <f t="shared" si="37"/>
        <v>3.9047225276457952E-2</v>
      </c>
      <c r="BH23">
        <f t="shared" si="38"/>
        <v>7.3653946599826173E-2</v>
      </c>
      <c r="BI23">
        <f t="shared" si="39"/>
        <v>3.9154605009176176E-2</v>
      </c>
      <c r="BJ23">
        <f t="shared" si="40"/>
        <v>2.0792698789816346E-2</v>
      </c>
      <c r="BK23">
        <f t="shared" si="41"/>
        <v>0.97920730121018362</v>
      </c>
      <c r="BL23">
        <v>3743</v>
      </c>
      <c r="BM23">
        <v>290.00000000000011</v>
      </c>
      <c r="BN23">
        <v>886.43</v>
      </c>
      <c r="BO23">
        <v>45</v>
      </c>
      <c r="BP23">
        <v>10209.5</v>
      </c>
      <c r="BQ23">
        <v>882.77</v>
      </c>
      <c r="BR23">
        <v>3.66</v>
      </c>
      <c r="BS23">
        <v>300.00000000000011</v>
      </c>
      <c r="BT23">
        <v>23.9</v>
      </c>
      <c r="BU23">
        <v>886.30736379621942</v>
      </c>
      <c r="BV23">
        <v>1.816298191683716</v>
      </c>
      <c r="BW23">
        <v>-3.6158066103806372</v>
      </c>
      <c r="BX23">
        <v>1.6221177026572771</v>
      </c>
      <c r="BY23">
        <v>0.1507104619551847</v>
      </c>
      <c r="BZ23">
        <v>-7.8598262513904348E-3</v>
      </c>
      <c r="CA23">
        <v>289.99999999999989</v>
      </c>
      <c r="CB23">
        <v>883.88</v>
      </c>
      <c r="CC23">
        <v>885</v>
      </c>
      <c r="CD23">
        <v>10185</v>
      </c>
      <c r="CE23">
        <v>882.76</v>
      </c>
      <c r="CF23">
        <v>1.1200000000000001</v>
      </c>
      <c r="CT23">
        <f t="shared" si="42"/>
        <v>699.99587096774201</v>
      </c>
      <c r="CU23">
        <f t="shared" si="43"/>
        <v>589.18473433276222</v>
      </c>
      <c r="CV23">
        <f t="shared" si="44"/>
        <v>0.84169744246950529</v>
      </c>
      <c r="CW23">
        <f t="shared" si="45"/>
        <v>0.16287606396614543</v>
      </c>
      <c r="CX23">
        <v>6</v>
      </c>
      <c r="CY23">
        <v>0.5</v>
      </c>
      <c r="CZ23" t="s">
        <v>417</v>
      </c>
      <c r="DA23">
        <v>2</v>
      </c>
      <c r="DB23">
        <v>1717682359.5</v>
      </c>
      <c r="DC23">
        <v>47.048035483870969</v>
      </c>
      <c r="DD23">
        <v>49.984835483870967</v>
      </c>
      <c r="DE23">
        <v>19.206419354838712</v>
      </c>
      <c r="DF23">
        <v>16.118658064516129</v>
      </c>
      <c r="DG23">
        <v>46.809035483870971</v>
      </c>
      <c r="DH23">
        <v>19.17416129032258</v>
      </c>
      <c r="DI23">
        <v>600.00325806451622</v>
      </c>
      <c r="DJ23">
        <v>100.9133870967742</v>
      </c>
      <c r="DK23">
        <v>9.9932770967741946E-2</v>
      </c>
      <c r="DL23">
        <v>25.242383870967739</v>
      </c>
      <c r="DM23">
        <v>24.97447096774194</v>
      </c>
      <c r="DN23">
        <v>999.90000000000032</v>
      </c>
      <c r="DO23">
        <v>0</v>
      </c>
      <c r="DP23">
        <v>0</v>
      </c>
      <c r="DQ23">
        <v>10000.039354838709</v>
      </c>
      <c r="DR23">
        <v>0</v>
      </c>
      <c r="DS23">
        <v>444.755</v>
      </c>
      <c r="DT23">
        <v>-2.9696590322580652</v>
      </c>
      <c r="DU23">
        <v>47.935854838709673</v>
      </c>
      <c r="DV23">
        <v>50.803729032258062</v>
      </c>
      <c r="DW23">
        <v>3.0877503225806451</v>
      </c>
      <c r="DX23">
        <v>49.984835483870967</v>
      </c>
      <c r="DY23">
        <v>16.118658064516129</v>
      </c>
      <c r="DZ23">
        <v>1.938186129032258</v>
      </c>
      <c r="EA23">
        <v>1.62659</v>
      </c>
      <c r="EB23">
        <v>16.948203225806449</v>
      </c>
      <c r="EC23">
        <v>14.21303548387097</v>
      </c>
      <c r="ED23">
        <v>699.99587096774201</v>
      </c>
      <c r="EE23">
        <v>0.94301235483870938</v>
      </c>
      <c r="EF23">
        <v>5.698780967741935E-2</v>
      </c>
      <c r="EG23">
        <v>0</v>
      </c>
      <c r="EH23">
        <v>838.43803225806448</v>
      </c>
      <c r="EI23">
        <v>5.0000400000000029</v>
      </c>
      <c r="EJ23">
        <v>6063.5870967741939</v>
      </c>
      <c r="EK23">
        <v>5723.4009677419344</v>
      </c>
      <c r="EL23">
        <v>37.026000000000003</v>
      </c>
      <c r="EM23">
        <v>40.382870967741923</v>
      </c>
      <c r="EN23">
        <v>38.431225806451607</v>
      </c>
      <c r="EO23">
        <v>40.693290322580637</v>
      </c>
      <c r="EP23">
        <v>39.094483870967743</v>
      </c>
      <c r="EQ23">
        <v>655.38935483870978</v>
      </c>
      <c r="ER23">
        <v>39.606774193548368</v>
      </c>
      <c r="ES23">
        <v>0</v>
      </c>
      <c r="ET23">
        <v>81.100000143051147</v>
      </c>
      <c r="EU23">
        <v>0</v>
      </c>
      <c r="EV23">
        <v>838.76750000000004</v>
      </c>
      <c r="EW23">
        <v>29.338837703424179</v>
      </c>
      <c r="EX23">
        <v>219.3747008056506</v>
      </c>
      <c r="EY23">
        <v>6066.1526923076926</v>
      </c>
      <c r="EZ23">
        <v>15</v>
      </c>
      <c r="FA23">
        <v>1717682392.5</v>
      </c>
      <c r="FB23" t="s">
        <v>448</v>
      </c>
      <c r="FC23">
        <v>1717682392.5</v>
      </c>
      <c r="FD23">
        <v>1717681358.0999999</v>
      </c>
      <c r="FE23">
        <v>126</v>
      </c>
      <c r="FF23">
        <v>2.9000000000000001E-2</v>
      </c>
      <c r="FG23">
        <v>0.02</v>
      </c>
      <c r="FH23">
        <v>0.23899999999999999</v>
      </c>
      <c r="FI23">
        <v>-0.113</v>
      </c>
      <c r="FJ23">
        <v>50</v>
      </c>
      <c r="FK23">
        <v>15</v>
      </c>
      <c r="FL23">
        <v>0.52</v>
      </c>
      <c r="FM23">
        <v>0.04</v>
      </c>
      <c r="FN23">
        <v>-2.92598125</v>
      </c>
      <c r="FO23">
        <v>-0.81719560975609673</v>
      </c>
      <c r="FP23">
        <v>8.5150708105907719E-2</v>
      </c>
      <c r="FQ23">
        <v>0</v>
      </c>
      <c r="FR23">
        <v>836.2555000000001</v>
      </c>
      <c r="FS23">
        <v>35.809213218346528</v>
      </c>
      <c r="FT23">
        <v>3.843419335848806</v>
      </c>
      <c r="FU23">
        <v>0</v>
      </c>
      <c r="FV23">
        <v>3.093464</v>
      </c>
      <c r="FW23">
        <v>-5.8826341463422978E-2</v>
      </c>
      <c r="FX23">
        <v>1.4615215838296759E-2</v>
      </c>
      <c r="FY23">
        <v>1</v>
      </c>
      <c r="FZ23">
        <v>1</v>
      </c>
      <c r="GA23">
        <v>3</v>
      </c>
      <c r="GB23" t="s">
        <v>427</v>
      </c>
      <c r="GC23">
        <v>3.2483</v>
      </c>
      <c r="GD23">
        <v>2.80152</v>
      </c>
      <c r="GE23">
        <v>1.38683E-2</v>
      </c>
      <c r="GF23">
        <v>1.4931E-2</v>
      </c>
      <c r="GG23">
        <v>0.102604</v>
      </c>
      <c r="GH23">
        <v>9.0941499999999995E-2</v>
      </c>
      <c r="GI23">
        <v>25813.9</v>
      </c>
      <c r="GJ23">
        <v>30748.400000000001</v>
      </c>
      <c r="GK23">
        <v>25998</v>
      </c>
      <c r="GL23">
        <v>30021</v>
      </c>
      <c r="GM23">
        <v>32832.5</v>
      </c>
      <c r="GN23">
        <v>35204</v>
      </c>
      <c r="GO23">
        <v>39881.9</v>
      </c>
      <c r="GP23">
        <v>41758.699999999997</v>
      </c>
      <c r="GQ23">
        <v>2.1844000000000001</v>
      </c>
      <c r="GR23">
        <v>1.90185</v>
      </c>
      <c r="GS23">
        <v>1.5720700000000001E-3</v>
      </c>
      <c r="GT23">
        <v>0</v>
      </c>
      <c r="GU23">
        <v>24.948599999999999</v>
      </c>
      <c r="GV23">
        <v>999.9</v>
      </c>
      <c r="GW23">
        <v>37.200000000000003</v>
      </c>
      <c r="GX23">
        <v>33.299999999999997</v>
      </c>
      <c r="GY23">
        <v>18.939599999999999</v>
      </c>
      <c r="GZ23">
        <v>60.886400000000002</v>
      </c>
      <c r="HA23">
        <v>15.552899999999999</v>
      </c>
      <c r="HB23">
        <v>1</v>
      </c>
      <c r="HC23">
        <v>0.103613</v>
      </c>
      <c r="HD23">
        <v>1.72332</v>
      </c>
      <c r="HE23">
        <v>20.304600000000001</v>
      </c>
      <c r="HF23">
        <v>5.20411</v>
      </c>
      <c r="HG23">
        <v>11.902100000000001</v>
      </c>
      <c r="HH23">
        <v>4.9697500000000003</v>
      </c>
      <c r="HI23">
        <v>3.2810000000000001</v>
      </c>
      <c r="HJ23">
        <v>9999</v>
      </c>
      <c r="HK23">
        <v>9999</v>
      </c>
      <c r="HL23">
        <v>9999</v>
      </c>
      <c r="HM23">
        <v>999.9</v>
      </c>
      <c r="HN23">
        <v>4.9706599999999996</v>
      </c>
      <c r="HO23">
        <v>1.85547</v>
      </c>
      <c r="HP23">
        <v>1.8526899999999999</v>
      </c>
      <c r="HQ23">
        <v>1.8569500000000001</v>
      </c>
      <c r="HR23">
        <v>1.85764</v>
      </c>
      <c r="HS23">
        <v>1.8565499999999999</v>
      </c>
      <c r="HT23">
        <v>1.85015</v>
      </c>
      <c r="HU23">
        <v>1.8552599999999999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0.23899999999999999</v>
      </c>
      <c r="IJ23">
        <v>3.2000000000000001E-2</v>
      </c>
      <c r="IK23">
        <v>0.13664572004398759</v>
      </c>
      <c r="IL23">
        <v>1.5139197566457669E-3</v>
      </c>
      <c r="IM23">
        <v>-6.3554503196813227E-7</v>
      </c>
      <c r="IN23">
        <v>2.0901238852865841E-10</v>
      </c>
      <c r="IO23">
        <v>-0.3170438356363468</v>
      </c>
      <c r="IP23">
        <v>-6.2565476560755753E-3</v>
      </c>
      <c r="IQ23">
        <v>1.2445444242194499E-3</v>
      </c>
      <c r="IR23">
        <v>1.659708129871356E-6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16.8</v>
      </c>
      <c r="IY23">
        <v>0.26733400000000002</v>
      </c>
      <c r="IZ23">
        <v>2.5939899999999998</v>
      </c>
      <c r="JA23">
        <v>1.5991200000000001</v>
      </c>
      <c r="JB23">
        <v>2.3877000000000002</v>
      </c>
      <c r="JC23">
        <v>1.4489700000000001</v>
      </c>
      <c r="JD23">
        <v>2.4169900000000002</v>
      </c>
      <c r="JE23">
        <v>37.747</v>
      </c>
      <c r="JF23">
        <v>13.273999999999999</v>
      </c>
      <c r="JG23">
        <v>18</v>
      </c>
      <c r="JH23">
        <v>620.83299999999997</v>
      </c>
      <c r="JI23">
        <v>441.60899999999998</v>
      </c>
      <c r="JJ23">
        <v>23.257000000000001</v>
      </c>
      <c r="JK23">
        <v>28.701599999999999</v>
      </c>
      <c r="JL23">
        <v>29.9998</v>
      </c>
      <c r="JM23">
        <v>28.8353</v>
      </c>
      <c r="JN23">
        <v>28.815899999999999</v>
      </c>
      <c r="JO23">
        <v>5.3433000000000002</v>
      </c>
      <c r="JP23">
        <v>19.228899999999999</v>
      </c>
      <c r="JQ23">
        <v>33.427199999999999</v>
      </c>
      <c r="JR23">
        <v>23.270299999999999</v>
      </c>
      <c r="JS23">
        <v>50</v>
      </c>
      <c r="JT23">
        <v>16.170300000000001</v>
      </c>
      <c r="JU23">
        <v>101.411</v>
      </c>
      <c r="JV23">
        <v>101.209</v>
      </c>
    </row>
    <row r="24" spans="1:282" x14ac:dyDescent="0.35">
      <c r="A24">
        <v>8</v>
      </c>
      <c r="B24">
        <v>1717682453.5</v>
      </c>
      <c r="C24">
        <v>567.5</v>
      </c>
      <c r="D24" t="s">
        <v>449</v>
      </c>
      <c r="E24" t="s">
        <v>450</v>
      </c>
      <c r="F24">
        <v>15</v>
      </c>
      <c r="G24">
        <v>1717682445.5</v>
      </c>
      <c r="H24">
        <f t="shared" si="0"/>
        <v>3.2386843139257373E-3</v>
      </c>
      <c r="I24">
        <f t="shared" si="1"/>
        <v>3.2386843139257375</v>
      </c>
      <c r="J24">
        <f t="shared" si="2"/>
        <v>-0.38111814221162393</v>
      </c>
      <c r="K24">
        <f t="shared" si="3"/>
        <v>-2.7809122580645158</v>
      </c>
      <c r="L24">
        <f t="shared" si="4"/>
        <v>-0.40133207129354298</v>
      </c>
      <c r="M24">
        <f t="shared" si="5"/>
        <v>-4.0542098448154255E-2</v>
      </c>
      <c r="N24">
        <f t="shared" si="6"/>
        <v>-0.28092451764132031</v>
      </c>
      <c r="O24">
        <f t="shared" si="7"/>
        <v>0.27105622689370279</v>
      </c>
      <c r="P24">
        <f t="shared" si="8"/>
        <v>2.9451790824197825</v>
      </c>
      <c r="Q24">
        <f t="shared" si="9"/>
        <v>0.25792058812527902</v>
      </c>
      <c r="R24">
        <f t="shared" si="10"/>
        <v>0.16232749236833632</v>
      </c>
      <c r="S24">
        <f t="shared" si="11"/>
        <v>114.01632957629221</v>
      </c>
      <c r="T24">
        <f t="shared" si="12"/>
        <v>25.099610131086344</v>
      </c>
      <c r="U24">
        <f t="shared" si="13"/>
        <v>24.998748387096771</v>
      </c>
      <c r="V24">
        <f t="shared" si="14"/>
        <v>3.1794403300971195</v>
      </c>
      <c r="W24">
        <f t="shared" si="15"/>
        <v>60.139754138097466</v>
      </c>
      <c r="X24">
        <f t="shared" si="16"/>
        <v>1.943118154296404</v>
      </c>
      <c r="Y24">
        <f t="shared" si="17"/>
        <v>3.2310044863743017</v>
      </c>
      <c r="Z24">
        <f t="shared" si="18"/>
        <v>1.2363221758007155</v>
      </c>
      <c r="AA24">
        <f t="shared" si="19"/>
        <v>-142.82597824412503</v>
      </c>
      <c r="AB24">
        <f t="shared" si="20"/>
        <v>42.889172591872452</v>
      </c>
      <c r="AC24">
        <f t="shared" si="21"/>
        <v>3.0844727137232613</v>
      </c>
      <c r="AD24">
        <f t="shared" si="22"/>
        <v>17.163996637762892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53659.902996226527</v>
      </c>
      <c r="AJ24" t="s">
        <v>414</v>
      </c>
      <c r="AK24">
        <v>10056.700000000001</v>
      </c>
      <c r="AL24">
        <v>239.316</v>
      </c>
      <c r="AM24">
        <v>912.8</v>
      </c>
      <c r="AN24">
        <f t="shared" si="26"/>
        <v>0.73782208588957054</v>
      </c>
      <c r="AO24">
        <v>-1</v>
      </c>
      <c r="AP24" t="s">
        <v>451</v>
      </c>
      <c r="AQ24">
        <v>10221.4</v>
      </c>
      <c r="AR24">
        <v>1492.1396</v>
      </c>
      <c r="AS24">
        <v>1434.33</v>
      </c>
      <c r="AT24">
        <f t="shared" si="27"/>
        <v>-4.0304253553924196E-2</v>
      </c>
      <c r="AU24">
        <v>0.5</v>
      </c>
      <c r="AV24">
        <f t="shared" si="28"/>
        <v>589.20177838651273</v>
      </c>
      <c r="AW24">
        <f t="shared" si="29"/>
        <v>-0.38111814221162393</v>
      </c>
      <c r="AX24">
        <f t="shared" si="30"/>
        <v>-11.87366893525653</v>
      </c>
      <c r="AY24">
        <f t="shared" si="31"/>
        <v>1.0503733703641225E-3</v>
      </c>
      <c r="AZ24">
        <f t="shared" si="32"/>
        <v>-0.36360530700745297</v>
      </c>
      <c r="BA24">
        <f t="shared" si="33"/>
        <v>264.53381872632212</v>
      </c>
      <c r="BB24" t="s">
        <v>416</v>
      </c>
      <c r="BC24">
        <v>0</v>
      </c>
      <c r="BD24">
        <f t="shared" si="34"/>
        <v>264.53381872632212</v>
      </c>
      <c r="BE24">
        <f t="shared" si="35"/>
        <v>0.81556976516818158</v>
      </c>
      <c r="BF24">
        <f t="shared" si="36"/>
        <v>-4.9418523436327834E-2</v>
      </c>
      <c r="BG24">
        <f t="shared" si="37"/>
        <v>-0.80449977966662778</v>
      </c>
      <c r="BH24">
        <f t="shared" si="38"/>
        <v>-4.8375667565400952E-2</v>
      </c>
      <c r="BI24">
        <f t="shared" si="39"/>
        <v>-0.77437622868546252</v>
      </c>
      <c r="BJ24">
        <f t="shared" si="40"/>
        <v>-8.7611579509236596E-3</v>
      </c>
      <c r="BK24">
        <f t="shared" si="41"/>
        <v>1.0087611579509237</v>
      </c>
      <c r="BL24">
        <v>3744</v>
      </c>
      <c r="BM24">
        <v>290.00000000000011</v>
      </c>
      <c r="BN24">
        <v>1434.33</v>
      </c>
      <c r="BO24">
        <v>15</v>
      </c>
      <c r="BP24">
        <v>10221.4</v>
      </c>
      <c r="BQ24">
        <v>1340.4</v>
      </c>
      <c r="BR24">
        <v>93.93</v>
      </c>
      <c r="BS24">
        <v>300.00000000000011</v>
      </c>
      <c r="BT24">
        <v>23.9</v>
      </c>
      <c r="BU24">
        <v>1294.076010298287</v>
      </c>
      <c r="BV24">
        <v>2.7539516600619631</v>
      </c>
      <c r="BW24">
        <v>47.351760898406461</v>
      </c>
      <c r="BX24">
        <v>2.4613450216794059</v>
      </c>
      <c r="BY24">
        <v>0.92966714639655557</v>
      </c>
      <c r="BZ24">
        <v>-7.8646307007786548E-3</v>
      </c>
      <c r="CA24">
        <v>289.99999999999989</v>
      </c>
      <c r="CB24">
        <v>1340.51</v>
      </c>
      <c r="CC24">
        <v>615</v>
      </c>
      <c r="CD24">
        <v>10198.299999999999</v>
      </c>
      <c r="CE24">
        <v>1340.51</v>
      </c>
      <c r="CF24">
        <v>0</v>
      </c>
      <c r="CT24">
        <f t="shared" si="42"/>
        <v>700.01580645161289</v>
      </c>
      <c r="CU24">
        <f t="shared" si="43"/>
        <v>589.20177838651273</v>
      </c>
      <c r="CV24">
        <f t="shared" si="44"/>
        <v>0.84169782018663608</v>
      </c>
      <c r="CW24">
        <f t="shared" si="45"/>
        <v>0.16287679296020774</v>
      </c>
      <c r="CX24">
        <v>6</v>
      </c>
      <c r="CY24">
        <v>0.5</v>
      </c>
      <c r="CZ24" t="s">
        <v>417</v>
      </c>
      <c r="DA24">
        <v>2</v>
      </c>
      <c r="DB24">
        <v>1717682445.5</v>
      </c>
      <c r="DC24">
        <v>-2.7809122580645158</v>
      </c>
      <c r="DD24">
        <v>-3.1710451612903219</v>
      </c>
      <c r="DE24">
        <v>19.2352064516129</v>
      </c>
      <c r="DF24">
        <v>16.058751612903229</v>
      </c>
      <c r="DG24">
        <v>-3.0579122580645159</v>
      </c>
      <c r="DH24">
        <v>19.201764516129028</v>
      </c>
      <c r="DI24">
        <v>599.98729032258075</v>
      </c>
      <c r="DJ24">
        <v>100.91874193548389</v>
      </c>
      <c r="DK24">
        <v>0.1000934580645161</v>
      </c>
      <c r="DL24">
        <v>25.268864516129032</v>
      </c>
      <c r="DM24">
        <v>24.998748387096771</v>
      </c>
      <c r="DN24">
        <v>999.90000000000032</v>
      </c>
      <c r="DO24">
        <v>0</v>
      </c>
      <c r="DP24">
        <v>0</v>
      </c>
      <c r="DQ24">
        <v>9997.5158064516127</v>
      </c>
      <c r="DR24">
        <v>0</v>
      </c>
      <c r="DS24">
        <v>445.29758064516142</v>
      </c>
      <c r="DT24">
        <v>0.27413070967741943</v>
      </c>
      <c r="DU24">
        <v>-2.9537296774193549</v>
      </c>
      <c r="DV24">
        <v>-3.222799677419355</v>
      </c>
      <c r="DW24">
        <v>3.17645</v>
      </c>
      <c r="DX24">
        <v>-3.1710451612903219</v>
      </c>
      <c r="DY24">
        <v>16.058751612903229</v>
      </c>
      <c r="DZ24">
        <v>1.941193225806451</v>
      </c>
      <c r="EA24">
        <v>1.62063</v>
      </c>
      <c r="EB24">
        <v>16.972658064516128</v>
      </c>
      <c r="EC24">
        <v>14.156361290322581</v>
      </c>
      <c r="ED24">
        <v>700.01580645161289</v>
      </c>
      <c r="EE24">
        <v>0.94300000000000028</v>
      </c>
      <c r="EF24">
        <v>5.6999999999999988E-2</v>
      </c>
      <c r="EG24">
        <v>0</v>
      </c>
      <c r="EH24">
        <v>1487.6393548387091</v>
      </c>
      <c r="EI24">
        <v>5.0000400000000029</v>
      </c>
      <c r="EJ24">
        <v>10521.409677419349</v>
      </c>
      <c r="EK24">
        <v>5723.5390322580643</v>
      </c>
      <c r="EL24">
        <v>36.447225806451613</v>
      </c>
      <c r="EM24">
        <v>39.036032258064509</v>
      </c>
      <c r="EN24">
        <v>37.701354838709669</v>
      </c>
      <c r="EO24">
        <v>38.870709677419342</v>
      </c>
      <c r="EP24">
        <v>38.31422580645161</v>
      </c>
      <c r="EQ24">
        <v>655.40032258064502</v>
      </c>
      <c r="ER24">
        <v>39.616774193548373</v>
      </c>
      <c r="ES24">
        <v>0</v>
      </c>
      <c r="ET24">
        <v>85.299999952316284</v>
      </c>
      <c r="EU24">
        <v>0</v>
      </c>
      <c r="EV24">
        <v>1492.1396</v>
      </c>
      <c r="EW24">
        <v>374.0469236205987</v>
      </c>
      <c r="EX24">
        <v>2617.9230810016511</v>
      </c>
      <c r="EY24">
        <v>10553.183999999999</v>
      </c>
      <c r="EZ24">
        <v>15</v>
      </c>
      <c r="FA24">
        <v>1717682474.5</v>
      </c>
      <c r="FB24" t="s">
        <v>452</v>
      </c>
      <c r="FC24">
        <v>1717682474.5</v>
      </c>
      <c r="FD24">
        <v>1717681358.0999999</v>
      </c>
      <c r="FE24">
        <v>127</v>
      </c>
      <c r="FF24">
        <v>0.11700000000000001</v>
      </c>
      <c r="FG24">
        <v>0.02</v>
      </c>
      <c r="FH24">
        <v>0.27700000000000002</v>
      </c>
      <c r="FI24">
        <v>-0.113</v>
      </c>
      <c r="FJ24">
        <v>-3</v>
      </c>
      <c r="FK24">
        <v>15</v>
      </c>
      <c r="FL24">
        <v>0.18</v>
      </c>
      <c r="FM24">
        <v>0.04</v>
      </c>
      <c r="FN24">
        <v>0.28708232500000003</v>
      </c>
      <c r="FO24">
        <v>-0.2375480712945596</v>
      </c>
      <c r="FP24">
        <v>3.4344861744799247E-2</v>
      </c>
      <c r="FQ24">
        <v>1</v>
      </c>
      <c r="FR24">
        <v>1463.6444117647061</v>
      </c>
      <c r="FS24">
        <v>435.80183306009837</v>
      </c>
      <c r="FT24">
        <v>43.004433642233593</v>
      </c>
      <c r="FU24">
        <v>0</v>
      </c>
      <c r="FV24">
        <v>3.174372</v>
      </c>
      <c r="FW24">
        <v>6.4655684802985364E-2</v>
      </c>
      <c r="FX24">
        <v>9.3316145976996001E-3</v>
      </c>
      <c r="FY24">
        <v>1</v>
      </c>
      <c r="FZ24">
        <v>2</v>
      </c>
      <c r="GA24">
        <v>3</v>
      </c>
      <c r="GB24" t="s">
        <v>419</v>
      </c>
      <c r="GC24">
        <v>3.2484000000000002</v>
      </c>
      <c r="GD24">
        <v>2.8018100000000001</v>
      </c>
      <c r="GE24">
        <v>-9.0627199999999996E-4</v>
      </c>
      <c r="GF24">
        <v>-9.5595200000000004E-4</v>
      </c>
      <c r="GG24">
        <v>0.102728</v>
      </c>
      <c r="GH24">
        <v>9.0677300000000002E-2</v>
      </c>
      <c r="GI24">
        <v>26202.7</v>
      </c>
      <c r="GJ24">
        <v>31246</v>
      </c>
      <c r="GK24">
        <v>25999.8</v>
      </c>
      <c r="GL24">
        <v>30022.400000000001</v>
      </c>
      <c r="GM24">
        <v>32828.699999999997</v>
      </c>
      <c r="GN24">
        <v>35214.699999999997</v>
      </c>
      <c r="GO24">
        <v>39884.800000000003</v>
      </c>
      <c r="GP24">
        <v>41761.199999999997</v>
      </c>
      <c r="GQ24">
        <v>2.1852299999999998</v>
      </c>
      <c r="GR24">
        <v>1.90272</v>
      </c>
      <c r="GS24">
        <v>2.2351699999999999E-3</v>
      </c>
      <c r="GT24">
        <v>0</v>
      </c>
      <c r="GU24">
        <v>24.963899999999999</v>
      </c>
      <c r="GV24">
        <v>999.9</v>
      </c>
      <c r="GW24">
        <v>36.799999999999997</v>
      </c>
      <c r="GX24">
        <v>33.299999999999997</v>
      </c>
      <c r="GY24">
        <v>18.7361</v>
      </c>
      <c r="GZ24">
        <v>60.656300000000002</v>
      </c>
      <c r="HA24">
        <v>15.661099999999999</v>
      </c>
      <c r="HB24">
        <v>1</v>
      </c>
      <c r="HC24">
        <v>0.100671</v>
      </c>
      <c r="HD24">
        <v>1.8722099999999999</v>
      </c>
      <c r="HE24">
        <v>20.302600000000002</v>
      </c>
      <c r="HF24">
        <v>5.2045599999999999</v>
      </c>
      <c r="HG24">
        <v>11.902100000000001</v>
      </c>
      <c r="HH24">
        <v>4.9709500000000002</v>
      </c>
      <c r="HI24">
        <v>3.2810000000000001</v>
      </c>
      <c r="HJ24">
        <v>9999</v>
      </c>
      <c r="HK24">
        <v>9999</v>
      </c>
      <c r="HL24">
        <v>9999</v>
      </c>
      <c r="HM24">
        <v>999.9</v>
      </c>
      <c r="HN24">
        <v>4.9707400000000002</v>
      </c>
      <c r="HO24">
        <v>1.8554900000000001</v>
      </c>
      <c r="HP24">
        <v>1.8527199999999999</v>
      </c>
      <c r="HQ24">
        <v>1.85697</v>
      </c>
      <c r="HR24">
        <v>1.8576600000000001</v>
      </c>
      <c r="HS24">
        <v>1.85663</v>
      </c>
      <c r="HT24">
        <v>1.8502000000000001</v>
      </c>
      <c r="HU24">
        <v>1.8552599999999999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0.27700000000000002</v>
      </c>
      <c r="IJ24">
        <v>3.32E-2</v>
      </c>
      <c r="IK24">
        <v>0.16563389822705779</v>
      </c>
      <c r="IL24">
        <v>1.5139197566457669E-3</v>
      </c>
      <c r="IM24">
        <v>-6.3554503196813227E-7</v>
      </c>
      <c r="IN24">
        <v>2.0901238852865841E-10</v>
      </c>
      <c r="IO24">
        <v>-0.3170438356363468</v>
      </c>
      <c r="IP24">
        <v>-6.2565476560755753E-3</v>
      </c>
      <c r="IQ24">
        <v>1.2445444242194499E-3</v>
      </c>
      <c r="IR24">
        <v>1.659708129871356E-6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18.3</v>
      </c>
      <c r="IY24">
        <v>3.0517599999999999E-2</v>
      </c>
      <c r="IZ24">
        <v>4.99634</v>
      </c>
      <c r="JA24">
        <v>1.5991200000000001</v>
      </c>
      <c r="JB24">
        <v>2.3864700000000001</v>
      </c>
      <c r="JC24">
        <v>1.4489700000000001</v>
      </c>
      <c r="JD24">
        <v>2.3828100000000001</v>
      </c>
      <c r="JE24">
        <v>37.771099999999997</v>
      </c>
      <c r="JF24">
        <v>13.273999999999999</v>
      </c>
      <c r="JG24">
        <v>18</v>
      </c>
      <c r="JH24">
        <v>620.96600000000001</v>
      </c>
      <c r="JI24">
        <v>441.81400000000002</v>
      </c>
      <c r="JJ24">
        <v>23.223199999999999</v>
      </c>
      <c r="JK24">
        <v>28.650700000000001</v>
      </c>
      <c r="JL24">
        <v>30</v>
      </c>
      <c r="JM24">
        <v>28.790500000000002</v>
      </c>
      <c r="JN24">
        <v>28.774999999999999</v>
      </c>
      <c r="JO24">
        <v>0</v>
      </c>
      <c r="JP24">
        <v>18.824100000000001</v>
      </c>
      <c r="JQ24">
        <v>34.506900000000002</v>
      </c>
      <c r="JR24">
        <v>23.2226</v>
      </c>
      <c r="JS24">
        <v>0</v>
      </c>
      <c r="JT24">
        <v>16.115300000000001</v>
      </c>
      <c r="JU24">
        <v>101.41800000000001</v>
      </c>
      <c r="JV24">
        <v>101.215</v>
      </c>
    </row>
    <row r="25" spans="1:282" x14ac:dyDescent="0.35">
      <c r="A25">
        <v>9</v>
      </c>
      <c r="B25">
        <v>1717682535.5</v>
      </c>
      <c r="C25">
        <v>649.5</v>
      </c>
      <c r="D25" t="s">
        <v>453</v>
      </c>
      <c r="E25" t="s">
        <v>454</v>
      </c>
      <c r="F25">
        <v>15</v>
      </c>
      <c r="G25">
        <v>1717682527.5</v>
      </c>
      <c r="H25">
        <f t="shared" si="0"/>
        <v>3.4263869195116257E-3</v>
      </c>
      <c r="I25">
        <f t="shared" si="1"/>
        <v>3.4263869195116259</v>
      </c>
      <c r="J25">
        <f t="shared" si="2"/>
        <v>7.5066710506951164</v>
      </c>
      <c r="K25">
        <f t="shared" si="3"/>
        <v>391.67832258064522</v>
      </c>
      <c r="L25">
        <f t="shared" si="4"/>
        <v>341.0103050879618</v>
      </c>
      <c r="M25">
        <f t="shared" si="5"/>
        <v>34.448399136928138</v>
      </c>
      <c r="N25">
        <f t="shared" si="6"/>
        <v>39.56681363649755</v>
      </c>
      <c r="O25">
        <f t="shared" si="7"/>
        <v>0.28957927381545528</v>
      </c>
      <c r="P25">
        <f t="shared" si="8"/>
        <v>2.9450741622161916</v>
      </c>
      <c r="Q25">
        <f t="shared" si="9"/>
        <v>0.27463964805934082</v>
      </c>
      <c r="R25">
        <f t="shared" si="10"/>
        <v>0.17292779250578902</v>
      </c>
      <c r="S25">
        <f t="shared" si="11"/>
        <v>114.01498442485993</v>
      </c>
      <c r="T25">
        <f t="shared" si="12"/>
        <v>25.02035974461608</v>
      </c>
      <c r="U25">
        <f t="shared" si="13"/>
        <v>24.962516129032259</v>
      </c>
      <c r="V25">
        <f t="shared" si="14"/>
        <v>3.172578726359836</v>
      </c>
      <c r="W25">
        <f t="shared" si="15"/>
        <v>60.282742122318965</v>
      </c>
      <c r="X25">
        <f t="shared" si="16"/>
        <v>1.9441947502976202</v>
      </c>
      <c r="Y25">
        <f t="shared" si="17"/>
        <v>3.2251265981774333</v>
      </c>
      <c r="Z25">
        <f t="shared" si="18"/>
        <v>1.2283839760622157</v>
      </c>
      <c r="AA25">
        <f t="shared" si="19"/>
        <v>-151.10366315046269</v>
      </c>
      <c r="AB25">
        <f t="shared" si="20"/>
        <v>43.781905554410272</v>
      </c>
      <c r="AC25">
        <f t="shared" si="21"/>
        <v>3.1477291721372458</v>
      </c>
      <c r="AD25">
        <f t="shared" si="22"/>
        <v>9.8409560009447574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53662.334342201779</v>
      </c>
      <c r="AJ25" t="s">
        <v>414</v>
      </c>
      <c r="AK25">
        <v>10056.700000000001</v>
      </c>
      <c r="AL25">
        <v>239.316</v>
      </c>
      <c r="AM25">
        <v>912.8</v>
      </c>
      <c r="AN25">
        <f t="shared" si="26"/>
        <v>0.73782208588957054</v>
      </c>
      <c r="AO25">
        <v>-1</v>
      </c>
      <c r="AP25" t="s">
        <v>455</v>
      </c>
      <c r="AQ25">
        <v>10211.700000000001</v>
      </c>
      <c r="AR25">
        <v>1338.8263999999999</v>
      </c>
      <c r="AS25">
        <v>1608.116327919696</v>
      </c>
      <c r="AT25">
        <f t="shared" si="27"/>
        <v>0.16745674628405582</v>
      </c>
      <c r="AU25">
        <v>0.5</v>
      </c>
      <c r="AV25">
        <f t="shared" si="28"/>
        <v>589.19382593967327</v>
      </c>
      <c r="AW25">
        <f t="shared" si="29"/>
        <v>7.5066710506951164</v>
      </c>
      <c r="AX25">
        <f t="shared" si="30"/>
        <v>49.332240511256011</v>
      </c>
      <c r="AY25">
        <f t="shared" si="31"/>
        <v>1.4437814308607678E-2</v>
      </c>
      <c r="AZ25">
        <f t="shared" si="32"/>
        <v>-0.432379371969425</v>
      </c>
      <c r="BA25">
        <f t="shared" si="33"/>
        <v>269.91347883123944</v>
      </c>
      <c r="BB25" t="s">
        <v>416</v>
      </c>
      <c r="BC25">
        <v>0</v>
      </c>
      <c r="BD25">
        <f t="shared" si="34"/>
        <v>269.91347883123944</v>
      </c>
      <c r="BE25">
        <f t="shared" si="35"/>
        <v>0.83215550134957772</v>
      </c>
      <c r="BF25">
        <f t="shared" si="36"/>
        <v>0.20123251725486033</v>
      </c>
      <c r="BG25">
        <f t="shared" si="37"/>
        <v>-1.0815537501946981</v>
      </c>
      <c r="BH25">
        <f t="shared" si="38"/>
        <v>0.19673426607733444</v>
      </c>
      <c r="BI25">
        <f t="shared" si="39"/>
        <v>-1.0324169956817031</v>
      </c>
      <c r="BJ25">
        <f t="shared" si="40"/>
        <v>4.0569388821602839E-2</v>
      </c>
      <c r="BK25">
        <f t="shared" si="41"/>
        <v>0.95943061117839712</v>
      </c>
      <c r="BL25">
        <v>3745</v>
      </c>
      <c r="BM25">
        <v>290.00000000000011</v>
      </c>
      <c r="BN25">
        <v>1574.77</v>
      </c>
      <c r="BO25">
        <v>155</v>
      </c>
      <c r="BP25">
        <v>10211.700000000001</v>
      </c>
      <c r="BQ25">
        <v>1571.17</v>
      </c>
      <c r="BR25">
        <v>3.6</v>
      </c>
      <c r="BS25">
        <v>300.00000000000011</v>
      </c>
      <c r="BT25">
        <v>23.9</v>
      </c>
      <c r="BU25">
        <v>1608.116327919696</v>
      </c>
      <c r="BV25">
        <v>1.8817910690575219</v>
      </c>
      <c r="BW25">
        <v>-37.731447485539533</v>
      </c>
      <c r="BX25">
        <v>1.6824987701496861</v>
      </c>
      <c r="BY25">
        <v>0.94726118679825988</v>
      </c>
      <c r="BZ25">
        <v>-7.8683786429365934E-3</v>
      </c>
      <c r="CA25">
        <v>289.99999999999989</v>
      </c>
      <c r="CB25">
        <v>1563.53</v>
      </c>
      <c r="CC25">
        <v>635</v>
      </c>
      <c r="CD25">
        <v>10201.5</v>
      </c>
      <c r="CE25">
        <v>1571.13</v>
      </c>
      <c r="CF25">
        <v>-7.6</v>
      </c>
      <c r="CT25">
        <f t="shared" si="42"/>
        <v>700.00622580645154</v>
      </c>
      <c r="CU25">
        <f t="shared" si="43"/>
        <v>589.19382593967327</v>
      </c>
      <c r="CV25">
        <f t="shared" si="44"/>
        <v>0.841697979558517</v>
      </c>
      <c r="CW25">
        <f t="shared" si="45"/>
        <v>0.16287710054793791</v>
      </c>
      <c r="CX25">
        <v>6</v>
      </c>
      <c r="CY25">
        <v>0.5</v>
      </c>
      <c r="CZ25" t="s">
        <v>417</v>
      </c>
      <c r="DA25">
        <v>2</v>
      </c>
      <c r="DB25">
        <v>1717682527.5</v>
      </c>
      <c r="DC25">
        <v>391.67832258064522</v>
      </c>
      <c r="DD25">
        <v>400.52703225806448</v>
      </c>
      <c r="DE25">
        <v>19.245899999999999</v>
      </c>
      <c r="DF25">
        <v>15.885458064516129</v>
      </c>
      <c r="DG25">
        <v>390.81632258064519</v>
      </c>
      <c r="DH25">
        <v>19.21199677419354</v>
      </c>
      <c r="DI25">
        <v>600.00019354838707</v>
      </c>
      <c r="DJ25">
        <v>100.91854838709681</v>
      </c>
      <c r="DK25">
        <v>0.10009715806451611</v>
      </c>
      <c r="DL25">
        <v>25.238264516129028</v>
      </c>
      <c r="DM25">
        <v>24.962516129032259</v>
      </c>
      <c r="DN25">
        <v>999.90000000000032</v>
      </c>
      <c r="DO25">
        <v>0</v>
      </c>
      <c r="DP25">
        <v>0</v>
      </c>
      <c r="DQ25">
        <v>9996.938709677419</v>
      </c>
      <c r="DR25">
        <v>0</v>
      </c>
      <c r="DS25">
        <v>447.53851612903219</v>
      </c>
      <c r="DT25">
        <v>-8.9213474193548379</v>
      </c>
      <c r="DU25">
        <v>399.29035483870967</v>
      </c>
      <c r="DV25">
        <v>406.99222580645147</v>
      </c>
      <c r="DW25">
        <v>3.3604341935483881</v>
      </c>
      <c r="DX25">
        <v>400.52703225806448</v>
      </c>
      <c r="DY25">
        <v>15.885458064516129</v>
      </c>
      <c r="DZ25">
        <v>1.9422664516129029</v>
      </c>
      <c r="EA25">
        <v>1.6031374193548391</v>
      </c>
      <c r="EB25">
        <v>16.98138387096774</v>
      </c>
      <c r="EC25">
        <v>13.98898387096774</v>
      </c>
      <c r="ED25">
        <v>700.00622580645154</v>
      </c>
      <c r="EE25">
        <v>0.94299658064516156</v>
      </c>
      <c r="EF25">
        <v>5.7003412903225789E-2</v>
      </c>
      <c r="EG25">
        <v>0</v>
      </c>
      <c r="EH25">
        <v>1346.0167741935491</v>
      </c>
      <c r="EI25">
        <v>5.0000400000000029</v>
      </c>
      <c r="EJ25">
        <v>9584.6822580645166</v>
      </c>
      <c r="EK25">
        <v>5723.452903225806</v>
      </c>
      <c r="EL25">
        <v>36.041999999999987</v>
      </c>
      <c r="EM25">
        <v>38.549999999999997</v>
      </c>
      <c r="EN25">
        <v>37.276000000000003</v>
      </c>
      <c r="EO25">
        <v>38.276000000000003</v>
      </c>
      <c r="EP25">
        <v>37.893000000000001</v>
      </c>
      <c r="EQ25">
        <v>655.3883870967743</v>
      </c>
      <c r="ER25">
        <v>39.619999999999983</v>
      </c>
      <c r="ES25">
        <v>0</v>
      </c>
      <c r="ET25">
        <v>81.5</v>
      </c>
      <c r="EU25">
        <v>0</v>
      </c>
      <c r="EV25">
        <v>1338.8263999999999</v>
      </c>
      <c r="EW25">
        <v>-498.02384699541773</v>
      </c>
      <c r="EX25">
        <v>-3363.4800050881659</v>
      </c>
      <c r="EY25">
        <v>9534.7900000000009</v>
      </c>
      <c r="EZ25">
        <v>15</v>
      </c>
      <c r="FA25">
        <v>1717682559.5</v>
      </c>
      <c r="FB25" t="s">
        <v>456</v>
      </c>
      <c r="FC25">
        <v>1717682559.5</v>
      </c>
      <c r="FD25">
        <v>1717681358.0999999</v>
      </c>
      <c r="FE25">
        <v>128</v>
      </c>
      <c r="FF25">
        <v>6.3E-2</v>
      </c>
      <c r="FG25">
        <v>0.02</v>
      </c>
      <c r="FH25">
        <v>0.86199999999999999</v>
      </c>
      <c r="FI25">
        <v>-0.113</v>
      </c>
      <c r="FJ25">
        <v>401</v>
      </c>
      <c r="FK25">
        <v>15</v>
      </c>
      <c r="FL25">
        <v>0.15</v>
      </c>
      <c r="FM25">
        <v>0.04</v>
      </c>
      <c r="FN25">
        <v>-6.9930569499999988</v>
      </c>
      <c r="FO25">
        <v>-34.056863684802991</v>
      </c>
      <c r="FP25">
        <v>3.352257975964954</v>
      </c>
      <c r="FQ25">
        <v>0</v>
      </c>
      <c r="FR25">
        <v>1380.9349999999999</v>
      </c>
      <c r="FS25">
        <v>-568.31367457170791</v>
      </c>
      <c r="FT25">
        <v>55.923258354641703</v>
      </c>
      <c r="FU25">
        <v>0</v>
      </c>
      <c r="FV25">
        <v>3.3648047499999998</v>
      </c>
      <c r="FW25">
        <v>-7.9327317073174392E-2</v>
      </c>
      <c r="FX25">
        <v>1.1153481292291659E-2</v>
      </c>
      <c r="FY25">
        <v>1</v>
      </c>
      <c r="FZ25">
        <v>1</v>
      </c>
      <c r="GA25">
        <v>3</v>
      </c>
      <c r="GB25" t="s">
        <v>427</v>
      </c>
      <c r="GC25">
        <v>3.2482099999999998</v>
      </c>
      <c r="GD25">
        <v>2.8016100000000002</v>
      </c>
      <c r="GE25">
        <v>9.6888799999999997E-2</v>
      </c>
      <c r="GF25">
        <v>9.9947099999999997E-2</v>
      </c>
      <c r="GG25">
        <v>0.102824</v>
      </c>
      <c r="GH25">
        <v>9.0131299999999998E-2</v>
      </c>
      <c r="GI25">
        <v>23642.5</v>
      </c>
      <c r="GJ25">
        <v>28096.400000000001</v>
      </c>
      <c r="GK25">
        <v>25999.4</v>
      </c>
      <c r="GL25">
        <v>30022.2</v>
      </c>
      <c r="GM25">
        <v>32834.400000000001</v>
      </c>
      <c r="GN25">
        <v>35245.599999999999</v>
      </c>
      <c r="GO25">
        <v>39884.800000000003</v>
      </c>
      <c r="GP25">
        <v>41760.400000000001</v>
      </c>
      <c r="GQ25">
        <v>2.1852999999999998</v>
      </c>
      <c r="GR25">
        <v>1.9046700000000001</v>
      </c>
      <c r="GS25">
        <v>-4.9248299999999998E-3</v>
      </c>
      <c r="GT25">
        <v>0</v>
      </c>
      <c r="GU25">
        <v>25.044499999999999</v>
      </c>
      <c r="GV25">
        <v>999.9</v>
      </c>
      <c r="GW25">
        <v>36.6</v>
      </c>
      <c r="GX25">
        <v>33.299999999999997</v>
      </c>
      <c r="GY25">
        <v>18.632400000000001</v>
      </c>
      <c r="GZ25">
        <v>60.796300000000002</v>
      </c>
      <c r="HA25">
        <v>15.5769</v>
      </c>
      <c r="HB25">
        <v>1</v>
      </c>
      <c r="HC25">
        <v>0.100534</v>
      </c>
      <c r="HD25">
        <v>1.79365</v>
      </c>
      <c r="HE25">
        <v>20.303699999999999</v>
      </c>
      <c r="HF25">
        <v>5.2042599999999997</v>
      </c>
      <c r="HG25">
        <v>11.902100000000001</v>
      </c>
      <c r="HH25">
        <v>4.9707999999999997</v>
      </c>
      <c r="HI25">
        <v>3.2810000000000001</v>
      </c>
      <c r="HJ25">
        <v>9999</v>
      </c>
      <c r="HK25">
        <v>9999</v>
      </c>
      <c r="HL25">
        <v>9999</v>
      </c>
      <c r="HM25">
        <v>999.9</v>
      </c>
      <c r="HN25">
        <v>4.9706299999999999</v>
      </c>
      <c r="HO25">
        <v>1.85547</v>
      </c>
      <c r="HP25">
        <v>1.85266</v>
      </c>
      <c r="HQ25">
        <v>1.8568800000000001</v>
      </c>
      <c r="HR25">
        <v>1.85761</v>
      </c>
      <c r="HS25">
        <v>1.8565499999999999</v>
      </c>
      <c r="HT25">
        <v>1.85016</v>
      </c>
      <c r="HU25">
        <v>1.8552200000000001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0.86199999999999999</v>
      </c>
      <c r="IJ25">
        <v>3.4299999999999997E-2</v>
      </c>
      <c r="IK25">
        <v>0.28230018292723058</v>
      </c>
      <c r="IL25">
        <v>1.5139197566457669E-3</v>
      </c>
      <c r="IM25">
        <v>-6.3554503196813227E-7</v>
      </c>
      <c r="IN25">
        <v>2.0901238852865841E-10</v>
      </c>
      <c r="IO25">
        <v>-0.3170438356363468</v>
      </c>
      <c r="IP25">
        <v>-6.2565476560755753E-3</v>
      </c>
      <c r="IQ25">
        <v>1.2445444242194499E-3</v>
      </c>
      <c r="IR25">
        <v>1.659708129871356E-6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19.600000000000001</v>
      </c>
      <c r="IY25">
        <v>1.0644499999999999</v>
      </c>
      <c r="IZ25">
        <v>2.5732400000000002</v>
      </c>
      <c r="JA25">
        <v>1.5979000000000001</v>
      </c>
      <c r="JB25">
        <v>2.3877000000000002</v>
      </c>
      <c r="JC25">
        <v>1.4489700000000001</v>
      </c>
      <c r="JD25">
        <v>2.4438499999999999</v>
      </c>
      <c r="JE25">
        <v>37.795299999999997</v>
      </c>
      <c r="JF25">
        <v>13.3002</v>
      </c>
      <c r="JG25">
        <v>18</v>
      </c>
      <c r="JH25">
        <v>620.83500000000004</v>
      </c>
      <c r="JI25">
        <v>442.81900000000002</v>
      </c>
      <c r="JJ25">
        <v>23.202500000000001</v>
      </c>
      <c r="JK25">
        <v>28.636800000000001</v>
      </c>
      <c r="JL25">
        <v>30.0001</v>
      </c>
      <c r="JM25">
        <v>28.773</v>
      </c>
      <c r="JN25">
        <v>28.7592</v>
      </c>
      <c r="JO25">
        <v>21.2591</v>
      </c>
      <c r="JP25">
        <v>19.707100000000001</v>
      </c>
      <c r="JQ25">
        <v>35.692399999999999</v>
      </c>
      <c r="JR25">
        <v>23.2211</v>
      </c>
      <c r="JS25">
        <v>400</v>
      </c>
      <c r="JT25">
        <v>15.951499999999999</v>
      </c>
      <c r="JU25">
        <v>101.417</v>
      </c>
      <c r="JV25">
        <v>101.21299999999999</v>
      </c>
    </row>
    <row r="26" spans="1:282" x14ac:dyDescent="0.35">
      <c r="A26">
        <v>10</v>
      </c>
      <c r="B26">
        <v>1717682620.5</v>
      </c>
      <c r="C26">
        <v>734.5</v>
      </c>
      <c r="D26" t="s">
        <v>457</v>
      </c>
      <c r="E26" t="s">
        <v>458</v>
      </c>
      <c r="F26">
        <v>15</v>
      </c>
      <c r="G26">
        <v>1717682612.5</v>
      </c>
      <c r="H26">
        <f t="shared" si="0"/>
        <v>3.4232041189111847E-3</v>
      </c>
      <c r="I26">
        <f t="shared" si="1"/>
        <v>3.4232041189111846</v>
      </c>
      <c r="J26">
        <f t="shared" si="2"/>
        <v>21.781717104814646</v>
      </c>
      <c r="K26">
        <f t="shared" si="3"/>
        <v>775.62641935483862</v>
      </c>
      <c r="L26">
        <f t="shared" si="4"/>
        <v>634.28241445272215</v>
      </c>
      <c r="M26">
        <f t="shared" si="5"/>
        <v>64.07673566106962</v>
      </c>
      <c r="N26">
        <f t="shared" si="6"/>
        <v>78.355647125459456</v>
      </c>
      <c r="O26">
        <f t="shared" si="7"/>
        <v>0.28651348553188716</v>
      </c>
      <c r="P26">
        <f t="shared" si="8"/>
        <v>2.9451241527304393</v>
      </c>
      <c r="Q26">
        <f t="shared" si="9"/>
        <v>0.27188016801279596</v>
      </c>
      <c r="R26">
        <f t="shared" si="10"/>
        <v>0.1711775464771905</v>
      </c>
      <c r="S26">
        <f t="shared" si="11"/>
        <v>114.01529479256949</v>
      </c>
      <c r="T26">
        <f t="shared" si="12"/>
        <v>25.038692228857808</v>
      </c>
      <c r="U26">
        <f t="shared" si="13"/>
        <v>24.986854838709679</v>
      </c>
      <c r="V26">
        <f t="shared" si="14"/>
        <v>3.1771865216243302</v>
      </c>
      <c r="W26">
        <f t="shared" si="15"/>
        <v>60.010358130800476</v>
      </c>
      <c r="X26">
        <f t="shared" si="16"/>
        <v>1.9374266053376983</v>
      </c>
      <c r="Y26">
        <f t="shared" si="17"/>
        <v>3.2284869907205382</v>
      </c>
      <c r="Z26">
        <f t="shared" si="18"/>
        <v>1.239759916286632</v>
      </c>
      <c r="AA26">
        <f t="shared" si="19"/>
        <v>-150.96330164398324</v>
      </c>
      <c r="AB26">
        <f t="shared" si="20"/>
        <v>42.696815267060295</v>
      </c>
      <c r="AC26">
        <f t="shared" si="21"/>
        <v>3.0703100390663933</v>
      </c>
      <c r="AD26">
        <f t="shared" si="22"/>
        <v>8.8191184547129424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53660.732401199944</v>
      </c>
      <c r="AJ26" t="s">
        <v>414</v>
      </c>
      <c r="AK26">
        <v>10056.700000000001</v>
      </c>
      <c r="AL26">
        <v>239.316</v>
      </c>
      <c r="AM26">
        <v>912.8</v>
      </c>
      <c r="AN26">
        <f t="shared" si="26"/>
        <v>0.73782208588957054</v>
      </c>
      <c r="AO26">
        <v>-1</v>
      </c>
      <c r="AP26" t="s">
        <v>459</v>
      </c>
      <c r="AQ26">
        <v>10213.700000000001</v>
      </c>
      <c r="AR26">
        <v>1446.8619230769229</v>
      </c>
      <c r="AS26">
        <v>1951.875565453221</v>
      </c>
      <c r="AT26">
        <f t="shared" si="27"/>
        <v>0.25873249878971416</v>
      </c>
      <c r="AU26">
        <v>0.5</v>
      </c>
      <c r="AV26">
        <f t="shared" si="28"/>
        <v>589.19325387547462</v>
      </c>
      <c r="AW26">
        <f t="shared" si="29"/>
        <v>21.781717104814646</v>
      </c>
      <c r="AX26">
        <f t="shared" si="30"/>
        <v>76.221721422621997</v>
      </c>
      <c r="AY26">
        <f t="shared" si="31"/>
        <v>3.866595035663721E-2</v>
      </c>
      <c r="AZ26">
        <f t="shared" si="32"/>
        <v>-0.53234723762318836</v>
      </c>
      <c r="BA26">
        <f t="shared" si="33"/>
        <v>278.13525018544487</v>
      </c>
      <c r="BB26" t="s">
        <v>416</v>
      </c>
      <c r="BC26">
        <v>0</v>
      </c>
      <c r="BD26">
        <f t="shared" si="34"/>
        <v>278.13525018544487</v>
      </c>
      <c r="BE26">
        <f t="shared" si="35"/>
        <v>0.85750359546057309</v>
      </c>
      <c r="BF26">
        <f t="shared" si="36"/>
        <v>0.30172759643153046</v>
      </c>
      <c r="BG26">
        <f t="shared" si="37"/>
        <v>-1.6372038399120674</v>
      </c>
      <c r="BH26">
        <f t="shared" si="38"/>
        <v>0.29488822027784389</v>
      </c>
      <c r="BI26">
        <f t="shared" si="39"/>
        <v>-1.5428363041337601</v>
      </c>
      <c r="BJ26">
        <f t="shared" si="40"/>
        <v>5.8002134953464374E-2</v>
      </c>
      <c r="BK26">
        <f t="shared" si="41"/>
        <v>0.9419978650465356</v>
      </c>
      <c r="BL26">
        <v>3746</v>
      </c>
      <c r="BM26">
        <v>290.00000000000011</v>
      </c>
      <c r="BN26">
        <v>1920.77</v>
      </c>
      <c r="BO26">
        <v>205</v>
      </c>
      <c r="BP26">
        <v>10213.700000000001</v>
      </c>
      <c r="BQ26">
        <v>1919.03</v>
      </c>
      <c r="BR26">
        <v>1.74</v>
      </c>
      <c r="BS26">
        <v>300.00000000000011</v>
      </c>
      <c r="BT26">
        <v>23.9</v>
      </c>
      <c r="BU26">
        <v>1951.875565453221</v>
      </c>
      <c r="BV26">
        <v>2.6406113067259041</v>
      </c>
      <c r="BW26">
        <v>-33.550060179449801</v>
      </c>
      <c r="BX26">
        <v>2.362060834507798</v>
      </c>
      <c r="BY26">
        <v>0.87812615957200335</v>
      </c>
      <c r="BZ26">
        <v>-7.8720756395995548E-3</v>
      </c>
      <c r="CA26">
        <v>289.99999999999989</v>
      </c>
      <c r="CB26">
        <v>1912.66</v>
      </c>
      <c r="CC26">
        <v>625</v>
      </c>
      <c r="CD26">
        <v>10206.6</v>
      </c>
      <c r="CE26">
        <v>1919</v>
      </c>
      <c r="CF26">
        <v>-6.34</v>
      </c>
      <c r="CT26">
        <f t="shared" si="42"/>
        <v>700.00525806451606</v>
      </c>
      <c r="CU26">
        <f t="shared" si="43"/>
        <v>589.19325387547462</v>
      </c>
      <c r="CV26">
        <f t="shared" si="44"/>
        <v>0.84169832595910532</v>
      </c>
      <c r="CW26">
        <f t="shared" si="45"/>
        <v>0.16287776910107332</v>
      </c>
      <c r="CX26">
        <v>6</v>
      </c>
      <c r="CY26">
        <v>0.5</v>
      </c>
      <c r="CZ26" t="s">
        <v>417</v>
      </c>
      <c r="DA26">
        <v>2</v>
      </c>
      <c r="DB26">
        <v>1717682612.5</v>
      </c>
      <c r="DC26">
        <v>775.62641935483862</v>
      </c>
      <c r="DD26">
        <v>800.06358064516121</v>
      </c>
      <c r="DE26">
        <v>19.178187096774199</v>
      </c>
      <c r="DF26">
        <v>15.820590322580641</v>
      </c>
      <c r="DG26">
        <v>774.83741935483863</v>
      </c>
      <c r="DH26">
        <v>19.147096774193539</v>
      </c>
      <c r="DI26">
        <v>599.99222580645153</v>
      </c>
      <c r="DJ26">
        <v>100.92241935483869</v>
      </c>
      <c r="DK26">
        <v>9.9986754838709696E-2</v>
      </c>
      <c r="DL26">
        <v>25.25576451612903</v>
      </c>
      <c r="DM26">
        <v>24.986854838709679</v>
      </c>
      <c r="DN26">
        <v>999.90000000000032</v>
      </c>
      <c r="DO26">
        <v>0</v>
      </c>
      <c r="DP26">
        <v>0</v>
      </c>
      <c r="DQ26">
        <v>9996.8393548387085</v>
      </c>
      <c r="DR26">
        <v>0</v>
      </c>
      <c r="DS26">
        <v>447.49706451612911</v>
      </c>
      <c r="DT26">
        <v>-23.992574193548389</v>
      </c>
      <c r="DU26">
        <v>791.24561290322583</v>
      </c>
      <c r="DV26">
        <v>812.9245161290321</v>
      </c>
      <c r="DW26">
        <v>3.3575922580645159</v>
      </c>
      <c r="DX26">
        <v>800.06358064516121</v>
      </c>
      <c r="DY26">
        <v>15.820590322580641</v>
      </c>
      <c r="DZ26">
        <v>1.9355103225806449</v>
      </c>
      <c r="EA26">
        <v>1.5966522580645159</v>
      </c>
      <c r="EB26">
        <v>16.926400000000001</v>
      </c>
      <c r="EC26">
        <v>13.926525806451609</v>
      </c>
      <c r="ED26">
        <v>700.00525806451606</v>
      </c>
      <c r="EE26">
        <v>0.94298480645161298</v>
      </c>
      <c r="EF26">
        <v>5.7015183870967753E-2</v>
      </c>
      <c r="EG26">
        <v>0</v>
      </c>
      <c r="EH26">
        <v>1446.0974193548391</v>
      </c>
      <c r="EI26">
        <v>5.0000400000000029</v>
      </c>
      <c r="EJ26">
        <v>10282.548387096769</v>
      </c>
      <c r="EK26">
        <v>5723.4196774193533</v>
      </c>
      <c r="EL26">
        <v>35.768000000000001</v>
      </c>
      <c r="EM26">
        <v>38.311999999999983</v>
      </c>
      <c r="EN26">
        <v>36.987806451612897</v>
      </c>
      <c r="EO26">
        <v>38.021999999999998</v>
      </c>
      <c r="EP26">
        <v>37.625</v>
      </c>
      <c r="EQ26">
        <v>655.38</v>
      </c>
      <c r="ER26">
        <v>39.628064516129051</v>
      </c>
      <c r="ES26">
        <v>0</v>
      </c>
      <c r="ET26">
        <v>84.5</v>
      </c>
      <c r="EU26">
        <v>0</v>
      </c>
      <c r="EV26">
        <v>1446.8619230769229</v>
      </c>
      <c r="EW26">
        <v>83.819829229511896</v>
      </c>
      <c r="EX26">
        <v>579.28547057227001</v>
      </c>
      <c r="EY26">
        <v>10288.16538461538</v>
      </c>
      <c r="EZ26">
        <v>15</v>
      </c>
      <c r="FA26">
        <v>1717682642</v>
      </c>
      <c r="FB26" t="s">
        <v>460</v>
      </c>
      <c r="FC26">
        <v>1717682642</v>
      </c>
      <c r="FD26">
        <v>1717681358.0999999</v>
      </c>
      <c r="FE26">
        <v>129</v>
      </c>
      <c r="FF26">
        <v>-0.46700000000000003</v>
      </c>
      <c r="FG26">
        <v>0.02</v>
      </c>
      <c r="FH26">
        <v>0.78900000000000003</v>
      </c>
      <c r="FI26">
        <v>-0.113</v>
      </c>
      <c r="FJ26">
        <v>800</v>
      </c>
      <c r="FK26">
        <v>15</v>
      </c>
      <c r="FL26">
        <v>0.15</v>
      </c>
      <c r="FM26">
        <v>0.04</v>
      </c>
      <c r="FN26">
        <v>-24.27810975609756</v>
      </c>
      <c r="FO26">
        <v>5.1664891986063131</v>
      </c>
      <c r="FP26">
        <v>0.52556719270818242</v>
      </c>
      <c r="FQ26">
        <v>0</v>
      </c>
      <c r="FR26">
        <v>1438.832941176471</v>
      </c>
      <c r="FS26">
        <v>129.5960276012392</v>
      </c>
      <c r="FT26">
        <v>13.297022782521379</v>
      </c>
      <c r="FU26">
        <v>0</v>
      </c>
      <c r="FV26">
        <v>3.3667487804878049</v>
      </c>
      <c r="FW26">
        <v>-0.19444243902438771</v>
      </c>
      <c r="FX26">
        <v>2.2838836969568899E-2</v>
      </c>
      <c r="FY26">
        <v>0</v>
      </c>
      <c r="FZ26">
        <v>0</v>
      </c>
      <c r="GA26">
        <v>3</v>
      </c>
      <c r="GB26" t="s">
        <v>436</v>
      </c>
      <c r="GC26">
        <v>3.2482700000000002</v>
      </c>
      <c r="GD26">
        <v>2.8013400000000002</v>
      </c>
      <c r="GE26">
        <v>0.16009499999999999</v>
      </c>
      <c r="GF26">
        <v>0.164468</v>
      </c>
      <c r="GG26">
        <v>0.10255300000000001</v>
      </c>
      <c r="GH26">
        <v>8.9819300000000005E-2</v>
      </c>
      <c r="GI26">
        <v>21986.799999999999</v>
      </c>
      <c r="GJ26">
        <v>26080.400000000001</v>
      </c>
      <c r="GK26">
        <v>25998</v>
      </c>
      <c r="GL26">
        <v>30019.9</v>
      </c>
      <c r="GM26">
        <v>32848.699999999997</v>
      </c>
      <c r="GN26">
        <v>35261.599999999999</v>
      </c>
      <c r="GO26">
        <v>39882.6</v>
      </c>
      <c r="GP26">
        <v>41757.1</v>
      </c>
      <c r="GQ26">
        <v>2.1856300000000002</v>
      </c>
      <c r="GR26">
        <v>1.9060699999999999</v>
      </c>
      <c r="GS26">
        <v>-8.7022799999999997E-3</v>
      </c>
      <c r="GT26">
        <v>0</v>
      </c>
      <c r="GU26">
        <v>25.139099999999999</v>
      </c>
      <c r="GV26">
        <v>999.9</v>
      </c>
      <c r="GW26">
        <v>36.299999999999997</v>
      </c>
      <c r="GX26">
        <v>33.299999999999997</v>
      </c>
      <c r="GY26">
        <v>18.477699999999999</v>
      </c>
      <c r="GZ26">
        <v>60.456299999999999</v>
      </c>
      <c r="HA26">
        <v>15.605</v>
      </c>
      <c r="HB26">
        <v>1</v>
      </c>
      <c r="HC26">
        <v>0.102718</v>
      </c>
      <c r="HD26">
        <v>1.8667</v>
      </c>
      <c r="HE26">
        <v>20.302900000000001</v>
      </c>
      <c r="HF26">
        <v>5.20486</v>
      </c>
      <c r="HG26">
        <v>11.902100000000001</v>
      </c>
      <c r="HH26">
        <v>4.9709500000000002</v>
      </c>
      <c r="HI26">
        <v>3.2810000000000001</v>
      </c>
      <c r="HJ26">
        <v>9999</v>
      </c>
      <c r="HK26">
        <v>9999</v>
      </c>
      <c r="HL26">
        <v>9999</v>
      </c>
      <c r="HM26">
        <v>999.9</v>
      </c>
      <c r="HN26">
        <v>4.9706299999999999</v>
      </c>
      <c r="HO26">
        <v>1.85547</v>
      </c>
      <c r="HP26">
        <v>1.8527</v>
      </c>
      <c r="HQ26">
        <v>1.8569100000000001</v>
      </c>
      <c r="HR26">
        <v>1.85761</v>
      </c>
      <c r="HS26">
        <v>1.8565499999999999</v>
      </c>
      <c r="HT26">
        <v>1.85016</v>
      </c>
      <c r="HU26">
        <v>1.8552599999999999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0.78900000000000003</v>
      </c>
      <c r="IJ26">
        <v>3.1199999999999999E-2</v>
      </c>
      <c r="IK26">
        <v>0.34477760525061008</v>
      </c>
      <c r="IL26">
        <v>1.5139197566457669E-3</v>
      </c>
      <c r="IM26">
        <v>-6.3554503196813227E-7</v>
      </c>
      <c r="IN26">
        <v>2.0901238852865841E-10</v>
      </c>
      <c r="IO26">
        <v>-0.3170438356363468</v>
      </c>
      <c r="IP26">
        <v>-6.2565476560755753E-3</v>
      </c>
      <c r="IQ26">
        <v>1.2445444242194499E-3</v>
      </c>
      <c r="IR26">
        <v>1.659708129871356E-6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21</v>
      </c>
      <c r="IY26">
        <v>1.8603499999999999</v>
      </c>
      <c r="IZ26">
        <v>2.5854499999999998</v>
      </c>
      <c r="JA26">
        <v>1.5991200000000001</v>
      </c>
      <c r="JB26">
        <v>2.3864700000000001</v>
      </c>
      <c r="JC26">
        <v>1.4489700000000001</v>
      </c>
      <c r="JD26">
        <v>2.36694</v>
      </c>
      <c r="JE26">
        <v>37.819499999999998</v>
      </c>
      <c r="JF26">
        <v>13.256399999999999</v>
      </c>
      <c r="JG26">
        <v>18</v>
      </c>
      <c r="JH26">
        <v>621.15099999999995</v>
      </c>
      <c r="JI26">
        <v>443.65899999999999</v>
      </c>
      <c r="JJ26">
        <v>23.280799999999999</v>
      </c>
      <c r="JK26">
        <v>28.655999999999999</v>
      </c>
      <c r="JL26">
        <v>30.0002</v>
      </c>
      <c r="JM26">
        <v>28.7804</v>
      </c>
      <c r="JN26">
        <v>28.764099999999999</v>
      </c>
      <c r="JO26">
        <v>37.166899999999998</v>
      </c>
      <c r="JP26">
        <v>19.979700000000001</v>
      </c>
      <c r="JQ26">
        <v>36.626300000000001</v>
      </c>
      <c r="JR26">
        <v>23.287299999999998</v>
      </c>
      <c r="JS26">
        <v>800</v>
      </c>
      <c r="JT26">
        <v>15.866</v>
      </c>
      <c r="JU26">
        <v>101.41200000000001</v>
      </c>
      <c r="JV26">
        <v>101.206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23</v>
      </c>
    </row>
    <row r="14" spans="1:2" x14ac:dyDescent="0.35">
      <c r="A14" t="s">
        <v>25</v>
      </c>
      <c r="B14" t="s">
        <v>21</v>
      </c>
    </row>
    <row r="15" spans="1:2" x14ac:dyDescent="0.35">
      <c r="A15" t="s">
        <v>26</v>
      </c>
      <c r="B15" t="s">
        <v>11</v>
      </c>
    </row>
    <row r="16" spans="1:2" x14ac:dyDescent="0.3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 David</cp:lastModifiedBy>
  <dcterms:created xsi:type="dcterms:W3CDTF">2024-06-06T14:04:10Z</dcterms:created>
  <dcterms:modified xsi:type="dcterms:W3CDTF">2025-03-14T16:08:39Z</dcterms:modified>
</cp:coreProperties>
</file>