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Desktop\Github\Photorespiration-temperate-species\Data\Literature data\Literature values by study\"/>
    </mc:Choice>
  </mc:AlternateContent>
  <xr:revisionPtr revIDLastSave="0" documentId="13_ncr:1_{9ECCEA84-19A1-4DDE-A45D-AB464DA1F2C0}" xr6:coauthVersionLast="47" xr6:coauthVersionMax="47" xr10:uidLastSave="{00000000-0000-0000-0000-000000000000}"/>
  <bookViews>
    <workbookView xWindow="9510" yWindow="0" windowWidth="9780" windowHeight="10170" xr2:uid="{199F1BEC-CBD8-401A-A90B-6F84676EA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8" i="1" l="1"/>
  <c r="M8" i="1"/>
  <c r="N28" i="1"/>
  <c r="N8" i="1"/>
  <c r="P28" i="1"/>
  <c r="P8" i="1"/>
  <c r="M22" i="1"/>
  <c r="M2" i="1"/>
  <c r="I30" i="1"/>
  <c r="J30" i="1" s="1"/>
  <c r="J11" i="1"/>
  <c r="J2" i="1"/>
  <c r="I27" i="1"/>
  <c r="I32" i="1"/>
  <c r="J32" i="1" s="1"/>
  <c r="I31" i="1"/>
  <c r="I23" i="1"/>
  <c r="I24" i="1"/>
  <c r="J24" i="1" s="1"/>
  <c r="K24" i="1" s="1"/>
  <c r="L24" i="1" s="1"/>
  <c r="I25" i="1"/>
  <c r="J25" i="1" s="1"/>
  <c r="K25" i="1" s="1"/>
  <c r="L25" i="1" s="1"/>
  <c r="I26" i="1"/>
  <c r="J26" i="1" s="1"/>
  <c r="K26" i="1" s="1"/>
  <c r="L26" i="1" s="1"/>
  <c r="I28" i="1"/>
  <c r="J28" i="1" s="1"/>
  <c r="I29" i="1"/>
  <c r="J29" i="1" s="1"/>
  <c r="I22" i="1"/>
  <c r="J22" i="1" s="1"/>
  <c r="K22" i="1" s="1"/>
  <c r="L22" i="1" s="1"/>
  <c r="I3" i="1"/>
  <c r="J3" i="1" s="1"/>
  <c r="I4" i="1"/>
  <c r="J4" i="1" s="1"/>
  <c r="I5" i="1"/>
  <c r="I6" i="1"/>
  <c r="I7" i="1"/>
  <c r="J7" i="1" s="1"/>
  <c r="I8" i="1"/>
  <c r="J8" i="1" s="1"/>
  <c r="I9" i="1"/>
  <c r="I10" i="1"/>
  <c r="I11" i="1"/>
  <c r="I2" i="1"/>
  <c r="K10" i="1" l="1"/>
  <c r="L10" i="1" s="1"/>
  <c r="K27" i="1"/>
  <c r="L27" i="1" s="1"/>
  <c r="J6" i="1"/>
  <c r="K6" i="1" s="1"/>
  <c r="L6" i="1" s="1"/>
  <c r="J27" i="1"/>
  <c r="J5" i="1"/>
  <c r="K5" i="1" s="1"/>
  <c r="L5" i="1" s="1"/>
  <c r="K9" i="1"/>
  <c r="L9" i="1" s="1"/>
  <c r="J9" i="1"/>
  <c r="K2" i="1"/>
  <c r="L2" i="1" s="1"/>
  <c r="K32" i="1"/>
  <c r="L32" i="1" s="1"/>
  <c r="K29" i="1"/>
  <c r="L29" i="1" s="1"/>
  <c r="J10" i="1"/>
  <c r="K7" i="1"/>
  <c r="L7" i="1" s="1"/>
  <c r="K11" i="1"/>
  <c r="L11" i="1" s="1"/>
  <c r="K3" i="1"/>
  <c r="L3" i="1" s="1"/>
  <c r="K30" i="1"/>
  <c r="L30" i="1" s="1"/>
  <c r="K4" i="1"/>
  <c r="L4" i="1" s="1"/>
  <c r="J31" i="1"/>
  <c r="K31" i="1" s="1"/>
  <c r="L31" i="1" s="1"/>
  <c r="J23" i="1"/>
  <c r="K23" i="1" s="1"/>
  <c r="L23" i="1" s="1"/>
  <c r="K28" i="1"/>
  <c r="L28" i="1" s="1"/>
  <c r="K8" i="1"/>
  <c r="L8" i="1" s="1"/>
</calcChain>
</file>

<file path=xl/sharedStrings.xml><?xml version="1.0" encoding="utf-8"?>
<sst xmlns="http://schemas.openxmlformats.org/spreadsheetml/2006/main" count="150" uniqueCount="24">
  <si>
    <t>Plant</t>
  </si>
  <si>
    <t>Mes type</t>
  </si>
  <si>
    <t>Temp</t>
  </si>
  <si>
    <t>Phi</t>
  </si>
  <si>
    <t>Notes</t>
  </si>
  <si>
    <t>Q</t>
  </si>
  <si>
    <t>Anet-21p</t>
  </si>
  <si>
    <t>Anet-0p</t>
  </si>
  <si>
    <t>Rp-apparent</t>
  </si>
  <si>
    <t>CO2 comp</t>
  </si>
  <si>
    <t>Rp</t>
  </si>
  <si>
    <t>Combined Phi</t>
  </si>
  <si>
    <t>Combined Rp</t>
  </si>
  <si>
    <t>CO2</t>
  </si>
  <si>
    <t>O2 (%)</t>
  </si>
  <si>
    <t>Pisum vulgaris</t>
  </si>
  <si>
    <t>A:Ci</t>
  </si>
  <si>
    <t>Closed square</t>
  </si>
  <si>
    <t>Closed circle</t>
  </si>
  <si>
    <t>Open square</t>
  </si>
  <si>
    <t>Open circle</t>
  </si>
  <si>
    <t>Dont use</t>
  </si>
  <si>
    <t>SE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</si>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</sst>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41EC-76D2-46A9-8701-641BAC8EFF0A}">
  <dimension ref="A1:R45"/>
  <sheetViews>
    <sheetView tabSelected="1" topLeftCell="D1" workbookViewId="0">
      <selection activeCell="M29" sqref="M29"/>
    </sheetView>
  </sheetViews>
  <sheetFormatPr defaultRowHeight="14.5" x14ac:dyDescent="0.35"/>
  <cols>
    <col min="1" max="1" width="27.7265625" customWidth="1"/>
    <col min="2" max="2" width="20" customWidth="1"/>
    <col min="9" max="9" width="17.6328125" customWidth="1"/>
    <col min="10" max="10" width="11" customWidth="1"/>
    <col min="13" max="15" width="14.1796875" customWidth="1"/>
    <col min="16" max="16" width="16.6328125" customWidth="1"/>
    <col min="17" max="17" width="23.269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14</v>
      </c>
      <c r="E1" t="s">
        <v>13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</v>
      </c>
      <c r="M1" t="s">
        <v>12</v>
      </c>
      <c r="N1" t="s">
        <v>11</v>
      </c>
      <c r="O1" t="s">
        <v>23</v>
      </c>
      <c r="P1" t="s">
        <v>22</v>
      </c>
      <c r="Q1" t="s">
        <v>4</v>
      </c>
    </row>
    <row r="2" spans="1:17" x14ac:dyDescent="0.35">
      <c r="A2" t="s">
        <v>15</v>
      </c>
      <c r="B2" t="s">
        <v>16</v>
      </c>
      <c r="C2">
        <v>25</v>
      </c>
      <c r="D2">
        <v>18</v>
      </c>
      <c r="E2">
        <v>54.5</v>
      </c>
      <c r="F2">
        <v>250</v>
      </c>
      <c r="G2">
        <v>1.18</v>
      </c>
      <c r="I2">
        <f>H12-G2</f>
        <v>2.75</v>
      </c>
      <c r="J2">
        <f>0.5*I2</f>
        <v>1.375</v>
      </c>
      <c r="K2">
        <f>I2+J2</f>
        <v>4.125</v>
      </c>
      <c r="L2">
        <f>K2/G2</f>
        <v>3.495762711864407</v>
      </c>
      <c r="M2">
        <f>AVERAGE(K2:K11)</f>
        <v>6.2159999999999993</v>
      </c>
      <c r="Q2" s="2" t="s">
        <v>18</v>
      </c>
    </row>
    <row r="3" spans="1:17" x14ac:dyDescent="0.35">
      <c r="A3" t="s">
        <v>15</v>
      </c>
      <c r="B3" t="s">
        <v>16</v>
      </c>
      <c r="C3">
        <v>25</v>
      </c>
      <c r="D3">
        <v>18</v>
      </c>
      <c r="E3">
        <v>83.6</v>
      </c>
      <c r="F3">
        <v>250</v>
      </c>
      <c r="G3">
        <v>5</v>
      </c>
      <c r="I3">
        <f t="shared" ref="I3:I11" si="0">H13-G3</f>
        <v>3.5299999999999994</v>
      </c>
      <c r="J3">
        <f t="shared" ref="J3:J32" si="1">0.5*I3</f>
        <v>1.7649999999999997</v>
      </c>
      <c r="K3">
        <f t="shared" ref="K3:K32" si="2">I3+J3</f>
        <v>5.294999999999999</v>
      </c>
      <c r="L3">
        <f t="shared" ref="L3:L32" si="3">K3/G3</f>
        <v>1.0589999999999997</v>
      </c>
      <c r="Q3" s="2" t="s">
        <v>18</v>
      </c>
    </row>
    <row r="4" spans="1:17" x14ac:dyDescent="0.35">
      <c r="A4" t="s">
        <v>15</v>
      </c>
      <c r="B4" t="s">
        <v>16</v>
      </c>
      <c r="C4">
        <v>25</v>
      </c>
      <c r="D4">
        <v>18</v>
      </c>
      <c r="E4">
        <v>152.69999999999999</v>
      </c>
      <c r="F4">
        <v>250</v>
      </c>
      <c r="G4">
        <v>7.35</v>
      </c>
      <c r="I4">
        <f t="shared" si="0"/>
        <v>5.8900000000000006</v>
      </c>
      <c r="J4">
        <f t="shared" si="1"/>
        <v>2.9450000000000003</v>
      </c>
      <c r="K4">
        <f t="shared" si="2"/>
        <v>8.8350000000000009</v>
      </c>
      <c r="L4">
        <f t="shared" si="3"/>
        <v>1.2020408163265308</v>
      </c>
      <c r="Q4" s="2" t="s">
        <v>18</v>
      </c>
    </row>
    <row r="5" spans="1:17" x14ac:dyDescent="0.35">
      <c r="A5" t="s">
        <v>15</v>
      </c>
      <c r="B5" t="s">
        <v>16</v>
      </c>
      <c r="C5">
        <v>25</v>
      </c>
      <c r="D5">
        <v>18</v>
      </c>
      <c r="E5">
        <v>174.5</v>
      </c>
      <c r="F5">
        <v>250</v>
      </c>
      <c r="G5">
        <v>8.68</v>
      </c>
      <c r="I5">
        <f t="shared" si="0"/>
        <v>6.6099999999999994</v>
      </c>
      <c r="J5">
        <f t="shared" si="1"/>
        <v>3.3049999999999997</v>
      </c>
      <c r="K5">
        <f t="shared" si="2"/>
        <v>9.9149999999999991</v>
      </c>
      <c r="L5">
        <f t="shared" si="3"/>
        <v>1.1422811059907834</v>
      </c>
      <c r="Q5" s="2" t="s">
        <v>18</v>
      </c>
    </row>
    <row r="6" spans="1:17" x14ac:dyDescent="0.35">
      <c r="A6" t="s">
        <v>15</v>
      </c>
      <c r="B6" t="s">
        <v>16</v>
      </c>
      <c r="C6">
        <v>25</v>
      </c>
      <c r="D6">
        <v>18</v>
      </c>
      <c r="E6">
        <v>225.5</v>
      </c>
      <c r="F6">
        <v>250</v>
      </c>
      <c r="G6">
        <v>10.88</v>
      </c>
      <c r="I6">
        <f t="shared" si="0"/>
        <v>5.5899999999999981</v>
      </c>
      <c r="J6">
        <f t="shared" si="1"/>
        <v>2.794999999999999</v>
      </c>
      <c r="K6">
        <f t="shared" si="2"/>
        <v>8.384999999999998</v>
      </c>
      <c r="L6">
        <f t="shared" si="3"/>
        <v>0.77068014705882326</v>
      </c>
      <c r="Q6" s="2" t="s">
        <v>18</v>
      </c>
    </row>
    <row r="7" spans="1:17" x14ac:dyDescent="0.35">
      <c r="A7" t="s">
        <v>15</v>
      </c>
      <c r="B7" t="s">
        <v>16</v>
      </c>
      <c r="C7">
        <v>25</v>
      </c>
      <c r="D7">
        <v>18</v>
      </c>
      <c r="E7">
        <v>294.5</v>
      </c>
      <c r="F7">
        <v>250</v>
      </c>
      <c r="G7">
        <v>12.65</v>
      </c>
      <c r="I7">
        <f t="shared" si="0"/>
        <v>4.8499999999999996</v>
      </c>
      <c r="J7">
        <f t="shared" si="1"/>
        <v>2.4249999999999998</v>
      </c>
      <c r="K7">
        <f t="shared" si="2"/>
        <v>7.2749999999999995</v>
      </c>
      <c r="L7">
        <f t="shared" si="3"/>
        <v>0.57509881422924891</v>
      </c>
      <c r="Q7" s="2" t="s">
        <v>18</v>
      </c>
    </row>
    <row r="8" spans="1:17" s="3" customFormat="1" x14ac:dyDescent="0.35">
      <c r="A8" s="3" t="s">
        <v>15</v>
      </c>
      <c r="B8" s="3" t="s">
        <v>16</v>
      </c>
      <c r="C8" s="3">
        <v>25</v>
      </c>
      <c r="D8" s="3">
        <v>18</v>
      </c>
      <c r="E8" s="3">
        <v>349.1</v>
      </c>
      <c r="F8">
        <v>250</v>
      </c>
      <c r="G8" s="3">
        <v>13.97</v>
      </c>
      <c r="I8" s="3">
        <f t="shared" si="0"/>
        <v>3.9700000000000006</v>
      </c>
      <c r="J8" s="3">
        <f t="shared" si="1"/>
        <v>1.9850000000000003</v>
      </c>
      <c r="K8" s="3">
        <f t="shared" si="2"/>
        <v>5.955000000000001</v>
      </c>
      <c r="L8" s="3">
        <f t="shared" si="3"/>
        <v>0.42627057981388694</v>
      </c>
      <c r="M8" s="3">
        <f>AVERAGE(K8:K10)</f>
        <v>5.1549999999999994</v>
      </c>
      <c r="N8" s="3">
        <f>AVERAGE(L8:L10)</f>
        <v>0.35269988733422708</v>
      </c>
      <c r="P8" s="3">
        <f>(STDEV(L8:L10))/SQRT(3)</f>
        <v>3.9842395169593335E-2</v>
      </c>
      <c r="Q8" s="3" t="s">
        <v>18</v>
      </c>
    </row>
    <row r="9" spans="1:17" s="3" customFormat="1" x14ac:dyDescent="0.35">
      <c r="A9" s="3" t="s">
        <v>15</v>
      </c>
      <c r="B9" s="3" t="s">
        <v>16</v>
      </c>
      <c r="C9" s="3">
        <v>25</v>
      </c>
      <c r="D9" s="3">
        <v>18</v>
      </c>
      <c r="E9" s="3">
        <v>407.3</v>
      </c>
      <c r="F9">
        <v>250</v>
      </c>
      <c r="G9" s="3">
        <v>14.85</v>
      </c>
      <c r="I9" s="3">
        <f t="shared" si="0"/>
        <v>3.3899999999999988</v>
      </c>
      <c r="J9" s="3">
        <f t="shared" si="1"/>
        <v>1.6949999999999994</v>
      </c>
      <c r="K9" s="3">
        <f t="shared" si="2"/>
        <v>5.0849999999999982</v>
      </c>
      <c r="L9" s="3">
        <f t="shared" si="3"/>
        <v>0.3424242424242423</v>
      </c>
      <c r="Q9" s="3" t="s">
        <v>18</v>
      </c>
    </row>
    <row r="10" spans="1:17" s="3" customFormat="1" x14ac:dyDescent="0.35">
      <c r="A10" s="3" t="s">
        <v>15</v>
      </c>
      <c r="B10" s="3" t="s">
        <v>16</v>
      </c>
      <c r="C10" s="3">
        <v>25</v>
      </c>
      <c r="D10" s="3">
        <v>18</v>
      </c>
      <c r="E10" s="3">
        <v>447.3</v>
      </c>
      <c r="F10">
        <v>250</v>
      </c>
      <c r="G10" s="3">
        <v>15.29</v>
      </c>
      <c r="I10" s="3">
        <f t="shared" si="0"/>
        <v>2.9499999999999993</v>
      </c>
      <c r="J10" s="3">
        <f t="shared" si="1"/>
        <v>1.4749999999999996</v>
      </c>
      <c r="K10" s="3">
        <f t="shared" si="2"/>
        <v>4.4249999999999989</v>
      </c>
      <c r="L10" s="3">
        <f t="shared" si="3"/>
        <v>0.28940483976455195</v>
      </c>
      <c r="Q10" s="3" t="s">
        <v>18</v>
      </c>
    </row>
    <row r="11" spans="1:17" x14ac:dyDescent="0.35">
      <c r="A11" t="s">
        <v>15</v>
      </c>
      <c r="B11" t="s">
        <v>16</v>
      </c>
      <c r="C11">
        <v>25</v>
      </c>
      <c r="D11">
        <v>18</v>
      </c>
      <c r="E11">
        <v>698.2</v>
      </c>
      <c r="F11">
        <v>250</v>
      </c>
      <c r="G11">
        <v>17.059999999999999</v>
      </c>
      <c r="I11">
        <f t="shared" si="0"/>
        <v>1.9100000000000001</v>
      </c>
      <c r="J11">
        <f t="shared" si="1"/>
        <v>0.95500000000000007</v>
      </c>
      <c r="K11">
        <f t="shared" si="2"/>
        <v>2.8650000000000002</v>
      </c>
      <c r="L11">
        <f t="shared" si="3"/>
        <v>0.16793669402110201</v>
      </c>
      <c r="Q11" s="2" t="s">
        <v>18</v>
      </c>
    </row>
    <row r="12" spans="1:17" x14ac:dyDescent="0.35">
      <c r="A12" t="s">
        <v>15</v>
      </c>
      <c r="B12" t="s">
        <v>16</v>
      </c>
      <c r="C12">
        <v>25</v>
      </c>
      <c r="D12">
        <v>4</v>
      </c>
      <c r="E12">
        <v>40.4</v>
      </c>
      <c r="F12">
        <v>250</v>
      </c>
      <c r="H12">
        <v>3.93</v>
      </c>
      <c r="Q12" s="2" t="s">
        <v>17</v>
      </c>
    </row>
    <row r="13" spans="1:17" x14ac:dyDescent="0.35">
      <c r="A13" t="s">
        <v>15</v>
      </c>
      <c r="B13" t="s">
        <v>16</v>
      </c>
      <c r="C13">
        <v>25</v>
      </c>
      <c r="D13">
        <v>4</v>
      </c>
      <c r="E13">
        <v>72.7</v>
      </c>
      <c r="F13">
        <v>250</v>
      </c>
      <c r="H13">
        <v>8.5299999999999994</v>
      </c>
      <c r="Q13" s="2" t="s">
        <v>17</v>
      </c>
    </row>
    <row r="14" spans="1:17" x14ac:dyDescent="0.35">
      <c r="A14" t="s">
        <v>15</v>
      </c>
      <c r="B14" t="s">
        <v>16</v>
      </c>
      <c r="C14">
        <v>25</v>
      </c>
      <c r="D14">
        <v>4</v>
      </c>
      <c r="E14">
        <v>145.5</v>
      </c>
      <c r="F14">
        <v>250</v>
      </c>
      <c r="H14">
        <v>13.24</v>
      </c>
      <c r="Q14" s="2" t="s">
        <v>17</v>
      </c>
    </row>
    <row r="15" spans="1:17" x14ac:dyDescent="0.35">
      <c r="A15" t="s">
        <v>15</v>
      </c>
      <c r="B15" t="s">
        <v>16</v>
      </c>
      <c r="C15">
        <v>25</v>
      </c>
      <c r="D15">
        <v>4</v>
      </c>
      <c r="E15">
        <v>178.2</v>
      </c>
      <c r="F15">
        <v>250</v>
      </c>
      <c r="H15">
        <v>15.29</v>
      </c>
      <c r="Q15" s="2" t="s">
        <v>17</v>
      </c>
    </row>
    <row r="16" spans="1:17" x14ac:dyDescent="0.35">
      <c r="A16" t="s">
        <v>15</v>
      </c>
      <c r="B16" t="s">
        <v>16</v>
      </c>
      <c r="C16">
        <v>25</v>
      </c>
      <c r="D16">
        <v>4</v>
      </c>
      <c r="E16">
        <v>236.4</v>
      </c>
      <c r="F16">
        <v>250</v>
      </c>
      <c r="H16">
        <v>16.47</v>
      </c>
      <c r="Q16" s="2" t="s">
        <v>17</v>
      </c>
    </row>
    <row r="17" spans="1:17" x14ac:dyDescent="0.35">
      <c r="A17" t="s">
        <v>15</v>
      </c>
      <c r="B17" t="s">
        <v>16</v>
      </c>
      <c r="C17">
        <v>25</v>
      </c>
      <c r="D17">
        <v>4</v>
      </c>
      <c r="E17">
        <v>305.5</v>
      </c>
      <c r="F17">
        <v>250</v>
      </c>
      <c r="H17">
        <v>17.5</v>
      </c>
      <c r="Q17" s="2" t="s">
        <v>17</v>
      </c>
    </row>
    <row r="18" spans="1:17" x14ac:dyDescent="0.35">
      <c r="A18" t="s">
        <v>15</v>
      </c>
      <c r="B18" t="s">
        <v>16</v>
      </c>
      <c r="C18">
        <v>25</v>
      </c>
      <c r="D18">
        <v>4</v>
      </c>
      <c r="E18">
        <v>363.6</v>
      </c>
      <c r="F18">
        <v>250</v>
      </c>
      <c r="H18">
        <v>17.940000000000001</v>
      </c>
      <c r="Q18" s="2" t="s">
        <v>17</v>
      </c>
    </row>
    <row r="19" spans="1:17" x14ac:dyDescent="0.35">
      <c r="A19" t="s">
        <v>15</v>
      </c>
      <c r="B19" t="s">
        <v>16</v>
      </c>
      <c r="C19">
        <v>25</v>
      </c>
      <c r="D19">
        <v>4</v>
      </c>
      <c r="E19">
        <v>392.7</v>
      </c>
      <c r="F19">
        <v>250</v>
      </c>
      <c r="H19">
        <v>18.239999999999998</v>
      </c>
      <c r="Q19" s="2" t="s">
        <v>17</v>
      </c>
    </row>
    <row r="20" spans="1:17" x14ac:dyDescent="0.35">
      <c r="A20" t="s">
        <v>15</v>
      </c>
      <c r="B20" t="s">
        <v>16</v>
      </c>
      <c r="C20">
        <v>25</v>
      </c>
      <c r="D20">
        <v>4</v>
      </c>
      <c r="E20">
        <v>414.5</v>
      </c>
      <c r="F20">
        <v>250</v>
      </c>
      <c r="H20">
        <v>18.239999999999998</v>
      </c>
      <c r="Q20" s="2" t="s">
        <v>17</v>
      </c>
    </row>
    <row r="21" spans="1:17" x14ac:dyDescent="0.35">
      <c r="A21" t="s">
        <v>15</v>
      </c>
      <c r="B21" t="s">
        <v>16</v>
      </c>
      <c r="C21">
        <v>25</v>
      </c>
      <c r="D21">
        <v>4</v>
      </c>
      <c r="E21">
        <v>618.20000000000005</v>
      </c>
      <c r="F21">
        <v>250</v>
      </c>
      <c r="H21">
        <v>18.97</v>
      </c>
      <c r="Q21" s="2" t="s">
        <v>17</v>
      </c>
    </row>
    <row r="22" spans="1:17" x14ac:dyDescent="0.35">
      <c r="A22" t="s">
        <v>15</v>
      </c>
      <c r="B22" t="s">
        <v>16</v>
      </c>
      <c r="C22">
        <v>25</v>
      </c>
      <c r="D22">
        <v>18</v>
      </c>
      <c r="E22">
        <v>51.84</v>
      </c>
      <c r="F22">
        <v>1000</v>
      </c>
      <c r="G22">
        <v>1.6</v>
      </c>
      <c r="I22">
        <f>H34-G22</f>
        <v>3.1999999999999997</v>
      </c>
      <c r="J22">
        <f t="shared" si="1"/>
        <v>1.5999999999999999</v>
      </c>
      <c r="K22">
        <f t="shared" si="2"/>
        <v>4.8</v>
      </c>
      <c r="L22">
        <f t="shared" si="3"/>
        <v>2.9999999999999996</v>
      </c>
      <c r="M22">
        <f>AVERAGE(K22:K32)</f>
        <v>4.8777272727272729</v>
      </c>
      <c r="Q22" s="2" t="s">
        <v>20</v>
      </c>
    </row>
    <row r="23" spans="1:17" x14ac:dyDescent="0.35">
      <c r="A23" t="s">
        <v>15</v>
      </c>
      <c r="B23" t="s">
        <v>16</v>
      </c>
      <c r="C23">
        <v>25</v>
      </c>
      <c r="D23">
        <v>18</v>
      </c>
      <c r="E23">
        <v>82.27</v>
      </c>
      <c r="F23">
        <v>1000</v>
      </c>
      <c r="G23">
        <v>5.23</v>
      </c>
      <c r="I23">
        <f t="shared" ref="I23:I29" si="4">H35-G23</f>
        <v>5.24</v>
      </c>
      <c r="J23">
        <f t="shared" si="1"/>
        <v>2.62</v>
      </c>
      <c r="K23">
        <f t="shared" si="2"/>
        <v>7.86</v>
      </c>
      <c r="L23">
        <f t="shared" si="3"/>
        <v>1.502868068833652</v>
      </c>
      <c r="Q23" s="2" t="s">
        <v>20</v>
      </c>
    </row>
    <row r="24" spans="1:17" x14ac:dyDescent="0.35">
      <c r="A24" t="s">
        <v>15</v>
      </c>
      <c r="B24" t="s">
        <v>16</v>
      </c>
      <c r="C24">
        <v>25</v>
      </c>
      <c r="D24">
        <v>18</v>
      </c>
      <c r="E24">
        <v>164.71</v>
      </c>
      <c r="F24">
        <v>1000</v>
      </c>
      <c r="G24">
        <v>11.05</v>
      </c>
      <c r="I24">
        <f t="shared" si="4"/>
        <v>6.25</v>
      </c>
      <c r="J24">
        <f t="shared" si="1"/>
        <v>3.125</v>
      </c>
      <c r="K24">
        <f t="shared" si="2"/>
        <v>9.375</v>
      </c>
      <c r="L24">
        <f t="shared" si="3"/>
        <v>0.84841628959276016</v>
      </c>
      <c r="Q24" s="2" t="s">
        <v>20</v>
      </c>
    </row>
    <row r="25" spans="1:17" x14ac:dyDescent="0.35">
      <c r="A25" t="s">
        <v>15</v>
      </c>
      <c r="B25" t="s">
        <v>16</v>
      </c>
      <c r="C25">
        <v>25</v>
      </c>
      <c r="D25">
        <v>18</v>
      </c>
      <c r="E25">
        <v>176.23</v>
      </c>
      <c r="F25">
        <v>1000</v>
      </c>
      <c r="G25">
        <v>12.79</v>
      </c>
      <c r="I25">
        <f t="shared" si="4"/>
        <v>8.5800000000000018</v>
      </c>
      <c r="J25">
        <f t="shared" si="1"/>
        <v>4.2900000000000009</v>
      </c>
      <c r="K25">
        <f t="shared" si="2"/>
        <v>12.870000000000003</v>
      </c>
      <c r="L25">
        <f t="shared" si="3"/>
        <v>1.0062548866301801</v>
      </c>
      <c r="Q25" s="2" t="s">
        <v>20</v>
      </c>
    </row>
    <row r="26" spans="1:17" x14ac:dyDescent="0.35">
      <c r="A26" t="s">
        <v>15</v>
      </c>
      <c r="B26" t="s">
        <v>16</v>
      </c>
      <c r="C26">
        <v>25</v>
      </c>
      <c r="D26">
        <v>18</v>
      </c>
      <c r="E26">
        <v>217.79</v>
      </c>
      <c r="F26">
        <v>1000</v>
      </c>
      <c r="G26">
        <v>16.86</v>
      </c>
      <c r="I26">
        <f t="shared" si="4"/>
        <v>7.6999999999999993</v>
      </c>
      <c r="J26">
        <f t="shared" si="1"/>
        <v>3.8499999999999996</v>
      </c>
      <c r="K26">
        <f t="shared" si="2"/>
        <v>11.549999999999999</v>
      </c>
      <c r="L26">
        <f t="shared" si="3"/>
        <v>0.68505338078291811</v>
      </c>
      <c r="Q26" s="2" t="s">
        <v>20</v>
      </c>
    </row>
    <row r="27" spans="1:17" x14ac:dyDescent="0.35">
      <c r="A27" t="s">
        <v>15</v>
      </c>
      <c r="B27" t="s">
        <v>16</v>
      </c>
      <c r="C27">
        <v>25</v>
      </c>
      <c r="D27">
        <v>18</v>
      </c>
      <c r="E27">
        <v>281.45999999999998</v>
      </c>
      <c r="F27">
        <v>1000</v>
      </c>
      <c r="G27">
        <v>21.22</v>
      </c>
      <c r="I27">
        <f>H39-G27</f>
        <v>4.6500000000000021</v>
      </c>
      <c r="J27">
        <f t="shared" si="1"/>
        <v>2.3250000000000011</v>
      </c>
      <c r="K27">
        <f t="shared" si="2"/>
        <v>6.9750000000000032</v>
      </c>
      <c r="L27">
        <f t="shared" si="3"/>
        <v>0.32869934024505199</v>
      </c>
      <c r="Q27" s="2" t="s">
        <v>20</v>
      </c>
    </row>
    <row r="28" spans="1:17" s="3" customFormat="1" x14ac:dyDescent="0.35">
      <c r="A28" s="3" t="s">
        <v>15</v>
      </c>
      <c r="B28" s="3" t="s">
        <v>16</v>
      </c>
      <c r="C28" s="3">
        <v>25</v>
      </c>
      <c r="D28" s="3">
        <v>18</v>
      </c>
      <c r="E28" s="3">
        <v>366.72</v>
      </c>
      <c r="F28">
        <v>1000</v>
      </c>
      <c r="G28" s="3">
        <v>24.13</v>
      </c>
      <c r="I28" s="3">
        <f t="shared" si="4"/>
        <v>1.740000000000002</v>
      </c>
      <c r="J28" s="3">
        <f t="shared" si="1"/>
        <v>0.87000000000000099</v>
      </c>
      <c r="K28" s="3">
        <f t="shared" si="2"/>
        <v>2.610000000000003</v>
      </c>
      <c r="L28" s="3">
        <f t="shared" si="3"/>
        <v>0.10816411106506436</v>
      </c>
      <c r="M28" s="3">
        <f>AVERAGE(K28:K29)</f>
        <v>1.9575000000000022</v>
      </c>
      <c r="N28" s="3">
        <f>AVERAGE(L28:L29)</f>
        <v>7.9882767276304459E-2</v>
      </c>
      <c r="P28" s="3">
        <f>(STDEV(L28:L29))/SQRT(2)</f>
        <v>2.8281343788759909E-2</v>
      </c>
      <c r="Q28" s="3" t="s">
        <v>20</v>
      </c>
    </row>
    <row r="29" spans="1:17" s="3" customFormat="1" x14ac:dyDescent="0.35">
      <c r="A29" s="3" t="s">
        <v>15</v>
      </c>
      <c r="B29" s="3" t="s">
        <v>16</v>
      </c>
      <c r="C29" s="3">
        <v>25</v>
      </c>
      <c r="D29" s="3">
        <v>18</v>
      </c>
      <c r="E29" s="3">
        <v>451.46</v>
      </c>
      <c r="F29">
        <v>1000</v>
      </c>
      <c r="G29" s="3">
        <v>25.29</v>
      </c>
      <c r="I29" s="3">
        <f t="shared" si="4"/>
        <v>0.87000000000000099</v>
      </c>
      <c r="J29" s="3">
        <f t="shared" si="1"/>
        <v>0.4350000000000005</v>
      </c>
      <c r="K29" s="3">
        <f t="shared" si="2"/>
        <v>1.3050000000000015</v>
      </c>
      <c r="L29" s="3">
        <f t="shared" si="3"/>
        <v>5.1601423487544547E-2</v>
      </c>
      <c r="Q29" s="3" t="s">
        <v>20</v>
      </c>
    </row>
    <row r="30" spans="1:17" x14ac:dyDescent="0.35">
      <c r="A30" t="s">
        <v>15</v>
      </c>
      <c r="B30" t="s">
        <v>16</v>
      </c>
      <c r="C30">
        <v>25</v>
      </c>
      <c r="D30">
        <v>18</v>
      </c>
      <c r="E30">
        <v>528.74</v>
      </c>
      <c r="F30">
        <v>1000</v>
      </c>
      <c r="G30">
        <v>26.02</v>
      </c>
      <c r="I30">
        <f>H42-G30</f>
        <v>0</v>
      </c>
      <c r="J30">
        <f t="shared" si="1"/>
        <v>0</v>
      </c>
      <c r="K30">
        <f t="shared" si="2"/>
        <v>0</v>
      </c>
      <c r="L30">
        <f t="shared" si="3"/>
        <v>0</v>
      </c>
      <c r="Q30" s="2" t="s">
        <v>20</v>
      </c>
    </row>
    <row r="31" spans="1:17" x14ac:dyDescent="0.35">
      <c r="A31" t="s">
        <v>15</v>
      </c>
      <c r="B31" t="s">
        <v>16</v>
      </c>
      <c r="C31">
        <v>25</v>
      </c>
      <c r="D31">
        <v>18</v>
      </c>
      <c r="E31">
        <v>591.41999999999996</v>
      </c>
      <c r="F31">
        <v>1000</v>
      </c>
      <c r="G31">
        <v>27.03</v>
      </c>
      <c r="I31">
        <f>H43-G31</f>
        <v>-1.1600000000000001</v>
      </c>
      <c r="J31">
        <f t="shared" si="1"/>
        <v>-0.58000000000000007</v>
      </c>
      <c r="K31">
        <f t="shared" si="2"/>
        <v>-1.7400000000000002</v>
      </c>
      <c r="L31">
        <f t="shared" si="3"/>
        <v>-6.4372918978912327E-2</v>
      </c>
      <c r="Q31" s="2" t="s">
        <v>20</v>
      </c>
    </row>
    <row r="32" spans="1:17" x14ac:dyDescent="0.35">
      <c r="A32" t="s">
        <v>15</v>
      </c>
      <c r="B32" t="s">
        <v>16</v>
      </c>
      <c r="C32">
        <v>25</v>
      </c>
      <c r="D32">
        <v>18</v>
      </c>
      <c r="E32">
        <v>672.16</v>
      </c>
      <c r="F32">
        <v>1000</v>
      </c>
      <c r="G32">
        <v>27.03</v>
      </c>
      <c r="I32">
        <f>H44-G32</f>
        <v>-1.3000000000000007</v>
      </c>
      <c r="J32">
        <f t="shared" si="1"/>
        <v>-0.65000000000000036</v>
      </c>
      <c r="K32">
        <f t="shared" si="2"/>
        <v>-1.9500000000000011</v>
      </c>
      <c r="L32">
        <f t="shared" si="3"/>
        <v>-7.2142064372919021E-2</v>
      </c>
      <c r="Q32" s="2" t="s">
        <v>20</v>
      </c>
    </row>
    <row r="33" spans="1:18" s="1" customFormat="1" x14ac:dyDescent="0.35">
      <c r="A33" s="1" t="s">
        <v>15</v>
      </c>
      <c r="B33" s="1" t="s">
        <v>16</v>
      </c>
      <c r="C33" s="1">
        <v>25</v>
      </c>
      <c r="D33" s="1">
        <v>18</v>
      </c>
      <c r="E33" s="1">
        <v>752.89</v>
      </c>
      <c r="F33">
        <v>1000</v>
      </c>
      <c r="G33" s="1">
        <v>27.03</v>
      </c>
      <c r="J33"/>
      <c r="K33"/>
      <c r="L33"/>
      <c r="Q33" s="1" t="s">
        <v>20</v>
      </c>
      <c r="R33" s="1" t="s">
        <v>21</v>
      </c>
    </row>
    <row r="34" spans="1:18" x14ac:dyDescent="0.35">
      <c r="A34" t="s">
        <v>15</v>
      </c>
      <c r="B34" t="s">
        <v>16</v>
      </c>
      <c r="C34">
        <v>25</v>
      </c>
      <c r="D34">
        <v>4</v>
      </c>
      <c r="E34">
        <v>41.78</v>
      </c>
      <c r="F34">
        <v>1000</v>
      </c>
      <c r="H34">
        <v>4.8</v>
      </c>
      <c r="Q34" s="2" t="s">
        <v>19</v>
      </c>
    </row>
    <row r="35" spans="1:18" x14ac:dyDescent="0.35">
      <c r="A35" t="s">
        <v>15</v>
      </c>
      <c r="B35" t="s">
        <v>16</v>
      </c>
      <c r="C35">
        <v>25</v>
      </c>
      <c r="D35">
        <v>4</v>
      </c>
      <c r="E35">
        <v>83.8</v>
      </c>
      <c r="F35">
        <v>1000</v>
      </c>
      <c r="H35">
        <v>10.47</v>
      </c>
      <c r="Q35" s="2" t="s">
        <v>19</v>
      </c>
    </row>
    <row r="36" spans="1:18" x14ac:dyDescent="0.35">
      <c r="A36" t="s">
        <v>15</v>
      </c>
      <c r="B36" t="s">
        <v>16</v>
      </c>
      <c r="C36">
        <v>25</v>
      </c>
      <c r="D36">
        <v>4</v>
      </c>
      <c r="E36">
        <v>155.54</v>
      </c>
      <c r="F36">
        <v>1000</v>
      </c>
      <c r="H36">
        <v>17.3</v>
      </c>
      <c r="Q36" s="2" t="s">
        <v>19</v>
      </c>
    </row>
    <row r="37" spans="1:18" x14ac:dyDescent="0.35">
      <c r="A37" t="s">
        <v>15</v>
      </c>
      <c r="B37" t="s">
        <v>16</v>
      </c>
      <c r="C37">
        <v>25</v>
      </c>
      <c r="D37">
        <v>4</v>
      </c>
      <c r="E37">
        <v>186.09</v>
      </c>
      <c r="F37">
        <v>1000</v>
      </c>
      <c r="H37">
        <v>21.37</v>
      </c>
      <c r="Q37" s="2" t="s">
        <v>19</v>
      </c>
    </row>
    <row r="38" spans="1:18" x14ac:dyDescent="0.35">
      <c r="A38" t="s">
        <v>15</v>
      </c>
      <c r="B38" t="s">
        <v>16</v>
      </c>
      <c r="C38">
        <v>25</v>
      </c>
      <c r="D38">
        <v>4</v>
      </c>
      <c r="E38">
        <v>245.74</v>
      </c>
      <c r="F38">
        <v>1000</v>
      </c>
      <c r="H38">
        <v>24.56</v>
      </c>
      <c r="Q38" s="2" t="s">
        <v>19</v>
      </c>
    </row>
    <row r="39" spans="1:18" x14ac:dyDescent="0.35">
      <c r="A39" t="s">
        <v>15</v>
      </c>
      <c r="B39" t="s">
        <v>16</v>
      </c>
      <c r="C39">
        <v>25</v>
      </c>
      <c r="D39">
        <v>4</v>
      </c>
      <c r="E39">
        <v>337.87</v>
      </c>
      <c r="F39">
        <v>1000</v>
      </c>
      <c r="H39">
        <v>25.87</v>
      </c>
      <c r="Q39" s="2" t="s">
        <v>19</v>
      </c>
    </row>
    <row r="40" spans="1:18" x14ac:dyDescent="0.35">
      <c r="A40" t="s">
        <v>15</v>
      </c>
      <c r="B40" t="s">
        <v>16</v>
      </c>
      <c r="C40">
        <v>25</v>
      </c>
      <c r="D40">
        <v>4</v>
      </c>
      <c r="E40">
        <v>440.62</v>
      </c>
      <c r="F40">
        <v>1000</v>
      </c>
      <c r="H40">
        <v>25.87</v>
      </c>
      <c r="Q40" s="2" t="s">
        <v>19</v>
      </c>
    </row>
    <row r="41" spans="1:18" x14ac:dyDescent="0.35">
      <c r="A41" t="s">
        <v>15</v>
      </c>
      <c r="B41" t="s">
        <v>16</v>
      </c>
      <c r="C41">
        <v>25</v>
      </c>
      <c r="D41">
        <v>4</v>
      </c>
      <c r="E41">
        <v>550.79999999999995</v>
      </c>
      <c r="F41">
        <v>1000</v>
      </c>
      <c r="H41">
        <v>26.16</v>
      </c>
      <c r="Q41" s="2" t="s">
        <v>19</v>
      </c>
    </row>
    <row r="42" spans="1:18" x14ac:dyDescent="0.35">
      <c r="A42" t="s">
        <v>15</v>
      </c>
      <c r="B42" t="s">
        <v>16</v>
      </c>
      <c r="C42">
        <v>25</v>
      </c>
      <c r="D42">
        <v>4</v>
      </c>
      <c r="E42">
        <v>649.84</v>
      </c>
      <c r="F42">
        <v>1000</v>
      </c>
      <c r="H42">
        <v>26.02</v>
      </c>
      <c r="Q42" s="2" t="s">
        <v>19</v>
      </c>
    </row>
    <row r="43" spans="1:18" x14ac:dyDescent="0.35">
      <c r="A43" t="s">
        <v>15</v>
      </c>
      <c r="B43" t="s">
        <v>16</v>
      </c>
      <c r="C43">
        <v>25</v>
      </c>
      <c r="D43">
        <v>4</v>
      </c>
      <c r="E43">
        <v>741.54</v>
      </c>
      <c r="F43">
        <v>1000</v>
      </c>
      <c r="H43">
        <v>25.87</v>
      </c>
      <c r="Q43" s="2" t="s">
        <v>19</v>
      </c>
    </row>
    <row r="44" spans="1:18" x14ac:dyDescent="0.35">
      <c r="A44" t="s">
        <v>15</v>
      </c>
      <c r="B44" t="s">
        <v>16</v>
      </c>
      <c r="C44">
        <v>25</v>
      </c>
      <c r="D44">
        <v>4</v>
      </c>
      <c r="E44">
        <v>836.91</v>
      </c>
      <c r="F44">
        <v>1000</v>
      </c>
      <c r="H44">
        <v>25.73</v>
      </c>
      <c r="Q44" s="2" t="s">
        <v>19</v>
      </c>
    </row>
    <row r="45" spans="1:18" x14ac:dyDescent="0.35">
      <c r="A45" t="s">
        <v>15</v>
      </c>
      <c r="B45" t="s">
        <v>16</v>
      </c>
      <c r="C45">
        <v>25</v>
      </c>
      <c r="D45">
        <v>4</v>
      </c>
      <c r="F45">
        <v>1000</v>
      </c>
      <c r="Q4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David</dc:creator>
  <cp:lastModifiedBy>Tibor David</cp:lastModifiedBy>
  <dcterms:created xsi:type="dcterms:W3CDTF">2025-04-03T08:49:04Z</dcterms:created>
  <dcterms:modified xsi:type="dcterms:W3CDTF">2025-04-07T09:19:51Z</dcterms:modified>
</cp:coreProperties>
</file>