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Coolbeans\"/>
    </mc:Choice>
  </mc:AlternateContent>
  <xr:revisionPtr revIDLastSave="0" documentId="13_ncr:1_{50A58B27-2DD5-4530-9478-D8E3AE4452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30" i="1" l="1"/>
  <c r="CV30" i="1"/>
  <c r="CU30" i="1" s="1"/>
  <c r="AV30" i="1" s="1"/>
  <c r="CT30" i="1"/>
  <c r="BI30" i="1"/>
  <c r="BH30" i="1"/>
  <c r="AZ30" i="1"/>
  <c r="AT30" i="1"/>
  <c r="AX30" i="1" s="1"/>
  <c r="AN30" i="1"/>
  <c r="BA30" i="1" s="1"/>
  <c r="BD30" i="1" s="1"/>
  <c r="AI30" i="1"/>
  <c r="AG30" i="1" s="1"/>
  <c r="Y30" i="1"/>
  <c r="X30" i="1"/>
  <c r="W30" i="1" s="1"/>
  <c r="S30" i="1"/>
  <c r="P30" i="1"/>
  <c r="CW29" i="1"/>
  <c r="CV29" i="1"/>
  <c r="CU29" i="1"/>
  <c r="AV29" i="1" s="1"/>
  <c r="AX29" i="1" s="1"/>
  <c r="CT29" i="1"/>
  <c r="BI29" i="1"/>
  <c r="BH29" i="1"/>
  <c r="BA29" i="1"/>
  <c r="BD29" i="1" s="1"/>
  <c r="AZ29" i="1"/>
  <c r="AT29" i="1"/>
  <c r="AN29" i="1"/>
  <c r="AI29" i="1"/>
  <c r="AG29" i="1" s="1"/>
  <c r="Y29" i="1"/>
  <c r="X29" i="1"/>
  <c r="W29" i="1" s="1"/>
  <c r="S29" i="1"/>
  <c r="P29" i="1"/>
  <c r="CW28" i="1"/>
  <c r="S28" i="1" s="1"/>
  <c r="CV28" i="1"/>
  <c r="CU28" i="1" s="1"/>
  <c r="AV28" i="1" s="1"/>
  <c r="AX28" i="1" s="1"/>
  <c r="CT28" i="1"/>
  <c r="BI28" i="1"/>
  <c r="BH28" i="1"/>
  <c r="BA28" i="1"/>
  <c r="BD28" i="1" s="1"/>
  <c r="AZ28" i="1"/>
  <c r="AT28" i="1"/>
  <c r="AN28" i="1"/>
  <c r="AI28" i="1"/>
  <c r="AG28" i="1" s="1"/>
  <c r="Y28" i="1"/>
  <c r="W28" i="1" s="1"/>
  <c r="X28" i="1"/>
  <c r="P28" i="1"/>
  <c r="CW27" i="1"/>
  <c r="CV27" i="1"/>
  <c r="CT27" i="1"/>
  <c r="CU27" i="1" s="1"/>
  <c r="AV27" i="1" s="1"/>
  <c r="AX27" i="1" s="1"/>
  <c r="BI27" i="1"/>
  <c r="BH27" i="1"/>
  <c r="AZ27" i="1"/>
  <c r="AT27" i="1"/>
  <c r="AN27" i="1"/>
  <c r="BA27" i="1" s="1"/>
  <c r="BD27" i="1" s="1"/>
  <c r="AI27" i="1"/>
  <c r="AG27" i="1"/>
  <c r="K27" i="1" s="1"/>
  <c r="Y27" i="1"/>
  <c r="X27" i="1"/>
  <c r="W27" i="1"/>
  <c r="P27" i="1"/>
  <c r="N27" i="1"/>
  <c r="J27" i="1"/>
  <c r="AW27" i="1" s="1"/>
  <c r="AY27" i="1" s="1"/>
  <c r="CW26" i="1"/>
  <c r="CV26" i="1"/>
  <c r="CT26" i="1"/>
  <c r="CU26" i="1" s="1"/>
  <c r="AV26" i="1" s="1"/>
  <c r="AX26" i="1" s="1"/>
  <c r="BI26" i="1"/>
  <c r="BH26" i="1"/>
  <c r="AZ26" i="1"/>
  <c r="AT26" i="1"/>
  <c r="AN26" i="1"/>
  <c r="BA26" i="1" s="1"/>
  <c r="BD26" i="1" s="1"/>
  <c r="AI26" i="1"/>
  <c r="AG26" i="1" s="1"/>
  <c r="Y26" i="1"/>
  <c r="X26" i="1"/>
  <c r="W26" i="1" s="1"/>
  <c r="P26" i="1"/>
  <c r="CW25" i="1"/>
  <c r="CV25" i="1"/>
  <c r="CT25" i="1"/>
  <c r="CU25" i="1" s="1"/>
  <c r="AV25" i="1" s="1"/>
  <c r="AX25" i="1" s="1"/>
  <c r="BI25" i="1"/>
  <c r="BH25" i="1"/>
  <c r="AZ25" i="1"/>
  <c r="AT25" i="1"/>
  <c r="AN25" i="1"/>
  <c r="BA25" i="1" s="1"/>
  <c r="BD25" i="1" s="1"/>
  <c r="AI25" i="1"/>
  <c r="AG25" i="1" s="1"/>
  <c r="Y25" i="1"/>
  <c r="X25" i="1"/>
  <c r="W25" i="1" s="1"/>
  <c r="P25" i="1"/>
  <c r="CW24" i="1"/>
  <c r="CV24" i="1"/>
  <c r="CT24" i="1"/>
  <c r="CU24" i="1" s="1"/>
  <c r="AV24" i="1" s="1"/>
  <c r="AX24" i="1" s="1"/>
  <c r="BI24" i="1"/>
  <c r="BH24" i="1"/>
  <c r="AZ24" i="1"/>
  <c r="AT24" i="1"/>
  <c r="AN24" i="1"/>
  <c r="BA24" i="1" s="1"/>
  <c r="BD24" i="1" s="1"/>
  <c r="AI24" i="1"/>
  <c r="AG24" i="1" s="1"/>
  <c r="Y24" i="1"/>
  <c r="X24" i="1"/>
  <c r="W24" i="1" s="1"/>
  <c r="P24" i="1"/>
  <c r="CW23" i="1"/>
  <c r="CV23" i="1"/>
  <c r="CT23" i="1"/>
  <c r="CU23" i="1" s="1"/>
  <c r="AV23" i="1" s="1"/>
  <c r="AX23" i="1" s="1"/>
  <c r="BI23" i="1"/>
  <c r="BH23" i="1"/>
  <c r="AZ23" i="1"/>
  <c r="AT23" i="1"/>
  <c r="AN23" i="1"/>
  <c r="BA23" i="1" s="1"/>
  <c r="BD23" i="1" s="1"/>
  <c r="AI23" i="1"/>
  <c r="AH23" i="1"/>
  <c r="AG23" i="1"/>
  <c r="K23" i="1" s="1"/>
  <c r="Y23" i="1"/>
  <c r="X23" i="1"/>
  <c r="W23" i="1" s="1"/>
  <c r="P23" i="1"/>
  <c r="N23" i="1"/>
  <c r="J23" i="1"/>
  <c r="AW23" i="1" s="1"/>
  <c r="CW22" i="1"/>
  <c r="CV22" i="1"/>
  <c r="CT22" i="1"/>
  <c r="CU22" i="1" s="1"/>
  <c r="AV22" i="1" s="1"/>
  <c r="AX22" i="1" s="1"/>
  <c r="BI22" i="1"/>
  <c r="BH22" i="1"/>
  <c r="AZ22" i="1"/>
  <c r="AT22" i="1"/>
  <c r="AN22" i="1"/>
  <c r="BA22" i="1" s="1"/>
  <c r="BD22" i="1" s="1"/>
  <c r="AI22" i="1"/>
  <c r="AG22" i="1" s="1"/>
  <c r="Y22" i="1"/>
  <c r="X22" i="1"/>
  <c r="W22" i="1" s="1"/>
  <c r="P22" i="1"/>
  <c r="CW21" i="1"/>
  <c r="CV21" i="1"/>
  <c r="CT21" i="1"/>
  <c r="CU21" i="1" s="1"/>
  <c r="AV21" i="1" s="1"/>
  <c r="AX21" i="1" s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CV20" i="1"/>
  <c r="CT20" i="1"/>
  <c r="CU20" i="1" s="1"/>
  <c r="AV20" i="1" s="1"/>
  <c r="AX20" i="1" s="1"/>
  <c r="BI20" i="1"/>
  <c r="BH20" i="1"/>
  <c r="AZ20" i="1"/>
  <c r="AT20" i="1"/>
  <c r="AN20" i="1"/>
  <c r="BA20" i="1" s="1"/>
  <c r="BD20" i="1" s="1"/>
  <c r="AI20" i="1"/>
  <c r="AH20" i="1"/>
  <c r="AG20" i="1"/>
  <c r="I20" i="1" s="1"/>
  <c r="H20" i="1" s="1"/>
  <c r="Y20" i="1"/>
  <c r="X20" i="1"/>
  <c r="W20" i="1" s="1"/>
  <c r="P20" i="1"/>
  <c r="N20" i="1"/>
  <c r="J20" i="1"/>
  <c r="AW20" i="1" s="1"/>
  <c r="CW19" i="1"/>
  <c r="CV19" i="1"/>
  <c r="CT19" i="1"/>
  <c r="CU19" i="1" s="1"/>
  <c r="AV19" i="1" s="1"/>
  <c r="AX19" i="1" s="1"/>
  <c r="BI19" i="1"/>
  <c r="BH19" i="1"/>
  <c r="AZ19" i="1"/>
  <c r="AT19" i="1"/>
  <c r="AN19" i="1"/>
  <c r="BA19" i="1" s="1"/>
  <c r="BD19" i="1" s="1"/>
  <c r="AI19" i="1"/>
  <c r="AH19" i="1"/>
  <c r="AG19" i="1"/>
  <c r="K19" i="1" s="1"/>
  <c r="Y19" i="1"/>
  <c r="X19" i="1"/>
  <c r="W19" i="1" s="1"/>
  <c r="P19" i="1"/>
  <c r="N19" i="1"/>
  <c r="J19" i="1"/>
  <c r="AW19" i="1" s="1"/>
  <c r="CW18" i="1"/>
  <c r="CV18" i="1"/>
  <c r="CT18" i="1"/>
  <c r="CU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K29" i="1" l="1"/>
  <c r="J29" i="1"/>
  <c r="AW29" i="1" s="1"/>
  <c r="AY29" i="1" s="1"/>
  <c r="I29" i="1"/>
  <c r="H29" i="1" s="1"/>
  <c r="AH29" i="1"/>
  <c r="N29" i="1"/>
  <c r="BG30" i="1"/>
  <c r="BF30" i="1"/>
  <c r="BJ30" i="1" s="1"/>
  <c r="BK30" i="1" s="1"/>
  <c r="BE30" i="1"/>
  <c r="K18" i="1"/>
  <c r="J18" i="1"/>
  <c r="AW18" i="1" s="1"/>
  <c r="AY18" i="1" s="1"/>
  <c r="I18" i="1"/>
  <c r="H18" i="1" s="1"/>
  <c r="AH18" i="1"/>
  <c r="N18" i="1"/>
  <c r="BG19" i="1"/>
  <c r="BF19" i="1"/>
  <c r="BJ19" i="1" s="1"/>
  <c r="BK19" i="1" s="1"/>
  <c r="BE19" i="1"/>
  <c r="K22" i="1"/>
  <c r="J22" i="1"/>
  <c r="AW22" i="1" s="1"/>
  <c r="AY22" i="1" s="1"/>
  <c r="I22" i="1"/>
  <c r="H22" i="1" s="1"/>
  <c r="AH22" i="1"/>
  <c r="N22" i="1"/>
  <c r="BG22" i="1"/>
  <c r="BF22" i="1"/>
  <c r="BJ22" i="1" s="1"/>
  <c r="BK22" i="1" s="1"/>
  <c r="BE22" i="1"/>
  <c r="BE25" i="1"/>
  <c r="BG25" i="1"/>
  <c r="BF25" i="1"/>
  <c r="BJ25" i="1" s="1"/>
  <c r="BK25" i="1" s="1"/>
  <c r="BE29" i="1"/>
  <c r="BG29" i="1"/>
  <c r="BF29" i="1"/>
  <c r="BJ29" i="1" s="1"/>
  <c r="BK29" i="1" s="1"/>
  <c r="T30" i="1"/>
  <c r="U30" i="1" s="1"/>
  <c r="AB30" i="1" s="1"/>
  <c r="BG18" i="1"/>
  <c r="BE18" i="1"/>
  <c r="BF18" i="1"/>
  <c r="BJ18" i="1" s="1"/>
  <c r="BK18" i="1" s="1"/>
  <c r="BG20" i="1"/>
  <c r="BF20" i="1"/>
  <c r="BJ20" i="1" s="1"/>
  <c r="BK20" i="1" s="1"/>
  <c r="BE20" i="1"/>
  <c r="K25" i="1"/>
  <c r="J25" i="1"/>
  <c r="AW25" i="1" s="1"/>
  <c r="AY25" i="1" s="1"/>
  <c r="I25" i="1"/>
  <c r="H25" i="1" s="1"/>
  <c r="AH25" i="1"/>
  <c r="N25" i="1"/>
  <c r="BG23" i="1"/>
  <c r="BF23" i="1"/>
  <c r="BJ23" i="1" s="1"/>
  <c r="BK23" i="1" s="1"/>
  <c r="BE23" i="1"/>
  <c r="K17" i="1"/>
  <c r="I17" i="1"/>
  <c r="H17" i="1" s="1"/>
  <c r="AH17" i="1"/>
  <c r="J17" i="1"/>
  <c r="AW17" i="1" s="1"/>
  <c r="AY17" i="1" s="1"/>
  <c r="N17" i="1"/>
  <c r="T29" i="1"/>
  <c r="U29" i="1" s="1"/>
  <c r="AY19" i="1"/>
  <c r="AY20" i="1"/>
  <c r="I28" i="1"/>
  <c r="H28" i="1" s="1"/>
  <c r="T28" i="1" s="1"/>
  <c r="U28" i="1" s="1"/>
  <c r="AH28" i="1"/>
  <c r="N28" i="1"/>
  <c r="K28" i="1"/>
  <c r="J28" i="1"/>
  <c r="AW28" i="1" s="1"/>
  <c r="AY28" i="1" s="1"/>
  <c r="AY23" i="1"/>
  <c r="BE17" i="1"/>
  <c r="BG17" i="1"/>
  <c r="BF17" i="1"/>
  <c r="BJ17" i="1" s="1"/>
  <c r="BK17" i="1" s="1"/>
  <c r="K21" i="1"/>
  <c r="J21" i="1"/>
  <c r="AW21" i="1" s="1"/>
  <c r="AY21" i="1" s="1"/>
  <c r="I21" i="1"/>
  <c r="H21" i="1" s="1"/>
  <c r="AH21" i="1"/>
  <c r="N21" i="1"/>
  <c r="I24" i="1"/>
  <c r="H24" i="1" s="1"/>
  <c r="AH24" i="1"/>
  <c r="N24" i="1"/>
  <c r="K24" i="1"/>
  <c r="J24" i="1"/>
  <c r="AW24" i="1" s="1"/>
  <c r="AY24" i="1" s="1"/>
  <c r="K26" i="1"/>
  <c r="J26" i="1"/>
  <c r="AW26" i="1" s="1"/>
  <c r="AY26" i="1" s="1"/>
  <c r="I26" i="1"/>
  <c r="H26" i="1" s="1"/>
  <c r="AH26" i="1"/>
  <c r="N26" i="1"/>
  <c r="BG28" i="1"/>
  <c r="BF28" i="1"/>
  <c r="BJ28" i="1" s="1"/>
  <c r="BK28" i="1" s="1"/>
  <c r="BE28" i="1"/>
  <c r="AA20" i="1"/>
  <c r="BE21" i="1"/>
  <c r="BF21" i="1"/>
  <c r="BJ21" i="1" s="1"/>
  <c r="BK21" i="1" s="1"/>
  <c r="BG21" i="1"/>
  <c r="BG24" i="1"/>
  <c r="BF24" i="1"/>
  <c r="BJ24" i="1" s="1"/>
  <c r="BK24" i="1" s="1"/>
  <c r="BE24" i="1"/>
  <c r="BG26" i="1"/>
  <c r="BF26" i="1"/>
  <c r="BJ26" i="1" s="1"/>
  <c r="BK26" i="1" s="1"/>
  <c r="BE26" i="1"/>
  <c r="BG27" i="1"/>
  <c r="BF27" i="1"/>
  <c r="BJ27" i="1" s="1"/>
  <c r="BK27" i="1" s="1"/>
  <c r="BE27" i="1"/>
  <c r="K30" i="1"/>
  <c r="J30" i="1"/>
  <c r="AW30" i="1" s="1"/>
  <c r="AY30" i="1" s="1"/>
  <c r="I30" i="1"/>
  <c r="H30" i="1" s="1"/>
  <c r="AH30" i="1"/>
  <c r="N30" i="1"/>
  <c r="AH27" i="1"/>
  <c r="I19" i="1"/>
  <c r="H19" i="1" s="1"/>
  <c r="K20" i="1"/>
  <c r="S20" i="1"/>
  <c r="I23" i="1"/>
  <c r="H23" i="1" s="1"/>
  <c r="S24" i="1"/>
  <c r="I27" i="1"/>
  <c r="H27" i="1" s="1"/>
  <c r="S19" i="1"/>
  <c r="S23" i="1"/>
  <c r="S27" i="1"/>
  <c r="S18" i="1"/>
  <c r="S22" i="1"/>
  <c r="S26" i="1"/>
  <c r="S17" i="1"/>
  <c r="S21" i="1"/>
  <c r="S25" i="1"/>
  <c r="V28" i="1" l="1"/>
  <c r="Z28" i="1" s="1"/>
  <c r="AC28" i="1"/>
  <c r="AB28" i="1"/>
  <c r="T27" i="1"/>
  <c r="U27" i="1" s="1"/>
  <c r="AA21" i="1"/>
  <c r="Q21" i="1"/>
  <c r="O21" i="1" s="1"/>
  <c r="R21" i="1" s="1"/>
  <c r="L21" i="1" s="1"/>
  <c r="M21" i="1" s="1"/>
  <c r="T25" i="1"/>
  <c r="U25" i="1" s="1"/>
  <c r="T19" i="1"/>
  <c r="U19" i="1" s="1"/>
  <c r="V29" i="1"/>
  <c r="Z29" i="1" s="1"/>
  <c r="AC29" i="1"/>
  <c r="AD29" i="1" s="1"/>
  <c r="T21" i="1"/>
  <c r="U21" i="1" s="1"/>
  <c r="AA27" i="1"/>
  <c r="T24" i="1"/>
  <c r="U24" i="1" s="1"/>
  <c r="AA23" i="1"/>
  <c r="Q24" i="1"/>
  <c r="O24" i="1" s="1"/>
  <c r="R24" i="1" s="1"/>
  <c r="L24" i="1" s="1"/>
  <c r="M24" i="1" s="1"/>
  <c r="AA24" i="1"/>
  <c r="AA17" i="1"/>
  <c r="AA26" i="1"/>
  <c r="AA22" i="1"/>
  <c r="Q22" i="1"/>
  <c r="O22" i="1" s="1"/>
  <c r="R22" i="1" s="1"/>
  <c r="L22" i="1" s="1"/>
  <c r="M22" i="1" s="1"/>
  <c r="AA19" i="1"/>
  <c r="Q19" i="1"/>
  <c r="O19" i="1" s="1"/>
  <c r="R19" i="1" s="1"/>
  <c r="L19" i="1" s="1"/>
  <c r="M19" i="1" s="1"/>
  <c r="T17" i="1"/>
  <c r="U17" i="1" s="1"/>
  <c r="AB29" i="1"/>
  <c r="T26" i="1"/>
  <c r="U26" i="1" s="1"/>
  <c r="AA30" i="1"/>
  <c r="Q30" i="1"/>
  <c r="O30" i="1" s="1"/>
  <c r="R30" i="1" s="1"/>
  <c r="L30" i="1" s="1"/>
  <c r="M30" i="1" s="1"/>
  <c r="Q28" i="1"/>
  <c r="O28" i="1" s="1"/>
  <c r="R28" i="1" s="1"/>
  <c r="L28" i="1" s="1"/>
  <c r="M28" i="1" s="1"/>
  <c r="AA28" i="1"/>
  <c r="T22" i="1"/>
  <c r="U22" i="1" s="1"/>
  <c r="T20" i="1"/>
  <c r="U20" i="1" s="1"/>
  <c r="T18" i="1"/>
  <c r="U18" i="1" s="1"/>
  <c r="AA25" i="1"/>
  <c r="Q25" i="1"/>
  <c r="O25" i="1" s="1"/>
  <c r="R25" i="1" s="1"/>
  <c r="L25" i="1" s="1"/>
  <c r="M25" i="1" s="1"/>
  <c r="AA18" i="1"/>
  <c r="AA29" i="1"/>
  <c r="Q29" i="1"/>
  <c r="O29" i="1" s="1"/>
  <c r="R29" i="1" s="1"/>
  <c r="L29" i="1" s="1"/>
  <c r="M29" i="1" s="1"/>
  <c r="AC30" i="1"/>
  <c r="AD30" i="1" s="1"/>
  <c r="V30" i="1"/>
  <c r="Z30" i="1" s="1"/>
  <c r="T23" i="1"/>
  <c r="U23" i="1" s="1"/>
  <c r="V23" i="1" l="1"/>
  <c r="Z23" i="1" s="1"/>
  <c r="AC23" i="1"/>
  <c r="AD23" i="1" s="1"/>
  <c r="AB23" i="1"/>
  <c r="V20" i="1"/>
  <c r="Z20" i="1" s="1"/>
  <c r="AC20" i="1"/>
  <c r="AB20" i="1"/>
  <c r="Q20" i="1"/>
  <c r="O20" i="1" s="1"/>
  <c r="R20" i="1" s="1"/>
  <c r="L20" i="1" s="1"/>
  <c r="M20" i="1" s="1"/>
  <c r="V21" i="1"/>
  <c r="Z21" i="1" s="1"/>
  <c r="AC21" i="1"/>
  <c r="AB21" i="1"/>
  <c r="AC18" i="1"/>
  <c r="AD18" i="1" s="1"/>
  <c r="AB18" i="1"/>
  <c r="V18" i="1"/>
  <c r="Z18" i="1" s="1"/>
  <c r="Q23" i="1"/>
  <c r="O23" i="1" s="1"/>
  <c r="R23" i="1" s="1"/>
  <c r="L23" i="1" s="1"/>
  <c r="M23" i="1" s="1"/>
  <c r="V27" i="1"/>
  <c r="Z27" i="1" s="1"/>
  <c r="AC27" i="1"/>
  <c r="AD27" i="1" s="1"/>
  <c r="AB27" i="1"/>
  <c r="AC26" i="1"/>
  <c r="AD26" i="1" s="1"/>
  <c r="V26" i="1"/>
  <c r="Z26" i="1" s="1"/>
  <c r="AB26" i="1"/>
  <c r="Q26" i="1"/>
  <c r="O26" i="1" s="1"/>
  <c r="R26" i="1" s="1"/>
  <c r="L26" i="1" s="1"/>
  <c r="M26" i="1" s="1"/>
  <c r="V24" i="1"/>
  <c r="Z24" i="1" s="1"/>
  <c r="AC24" i="1"/>
  <c r="AB24" i="1"/>
  <c r="Q18" i="1"/>
  <c r="O18" i="1" s="1"/>
  <c r="R18" i="1" s="1"/>
  <c r="L18" i="1" s="1"/>
  <c r="M18" i="1" s="1"/>
  <c r="AC19" i="1"/>
  <c r="AD19" i="1" s="1"/>
  <c r="V19" i="1"/>
  <c r="Z19" i="1" s="1"/>
  <c r="AB19" i="1"/>
  <c r="AD28" i="1"/>
  <c r="AC22" i="1"/>
  <c r="V22" i="1"/>
  <c r="Z22" i="1" s="1"/>
  <c r="AB22" i="1"/>
  <c r="V17" i="1"/>
  <c r="Z17" i="1" s="1"/>
  <c r="AC17" i="1"/>
  <c r="AD17" i="1" s="1"/>
  <c r="AB17" i="1"/>
  <c r="Q17" i="1"/>
  <c r="O17" i="1" s="1"/>
  <c r="R17" i="1" s="1"/>
  <c r="L17" i="1" s="1"/>
  <c r="M17" i="1" s="1"/>
  <c r="Q27" i="1"/>
  <c r="O27" i="1" s="1"/>
  <c r="R27" i="1" s="1"/>
  <c r="L27" i="1" s="1"/>
  <c r="M27" i="1" s="1"/>
  <c r="V25" i="1"/>
  <c r="Z25" i="1" s="1"/>
  <c r="AC25" i="1"/>
  <c r="AB25" i="1"/>
  <c r="AD25" i="1" l="1"/>
  <c r="AD22" i="1"/>
  <c r="AD24" i="1"/>
  <c r="AD20" i="1"/>
  <c r="AD21" i="1"/>
</calcChain>
</file>

<file path=xl/sharedStrings.xml><?xml version="1.0" encoding="utf-8"?>
<sst xmlns="http://schemas.openxmlformats.org/spreadsheetml/2006/main" count="1095" uniqueCount="475">
  <si>
    <t>File opened</t>
  </si>
  <si>
    <t>2024-06-05 14:08:30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</si>
  <si>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</si>
  <si>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</si>
  <si>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</si>
  <si>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</si>
  <si>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</si>
  <si>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</si>
  <si>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</si>
  <si>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</si>
  <si>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</si>
  <si>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</si>
  <si>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</si>
  <si>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</si>
  <si>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</si>
  <si>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</si>
  <si>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</si>
  <si>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</si>
  <si>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</si>
  <si>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</si>
  <si>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</si>
  <si>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</si>
  <si>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</si>
  <si>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</si>
  <si>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</si>
  <si>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</si>
  <si>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</si>
  <si>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14:08:30</t>
  </si>
  <si>
    <t>Stability Definition:	ΔCO2 (Meas2): Slp&lt;0.5 Per=20	ΔH2O (Meas2): Slp&lt;0.1 Per=20	F (FlrLS): Slp&lt;1 Per=20</t>
  </si>
  <si>
    <t>SysConst</t>
  </si>
  <si>
    <t>AvgTime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</si>
  <si>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</si>
  <si>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</si>
  <si>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</si>
  <si>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</si>
  <si>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</si>
  <si>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</si>
  <si>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</si>
  <si>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</si>
  <si>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</si>
  <si>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</si>
  <si>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</si>
  <si>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</si>
  <si>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</si>
  <si>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</si>
  <si>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</si>
  <si>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</si>
  <si>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</si>
  <si>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</si>
  <si>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</si>
  <si>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</si>
  <si>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</si>
  <si>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</si>
  <si>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</si>
  <si>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</si>
  <si>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</si>
  <si>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</si>
  <si>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</si>
  <si>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</si>
  <si>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</si>
  <si>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</si>
  <si>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</si>
  <si>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</si>
  <si>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</si>
  <si>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</si>
  <si>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</si>
  <si>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</si>
  <si>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</si>
  <si>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</si>
  <si>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</si>
  <si>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</si>
  <si>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</si>
  <si>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</si>
  <si>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</si>
  <si>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</si>
  <si>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</si>
  <si>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</si>
  <si>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</si>
  <si>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</si>
  <si>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</si>
  <si>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</si>
  <si>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2.53636 194.396 369.314 594.453 862.479 1065.88 1227.91 1366.97</t>
  </si>
  <si>
    <t>Fs_true</t>
  </si>
  <si>
    <t>-0.284458 213.83 388.306 592.414 807.161 1003.82 1201.08 1401.13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</si>
  <si>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</si>
  <si>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</si>
  <si>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</si>
  <si>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</si>
  <si>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</si>
  <si>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</si>
  <si>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</si>
  <si>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</si>
  <si>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</si>
  <si>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</si>
  <si>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</si>
  <si>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</si>
  <si>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</si>
  <si>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</si>
  <si>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</si>
  <si>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</si>
  <si>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</si>
  <si>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</si>
  <si>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</si>
  <si>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</si>
  <si>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</si>
  <si>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</si>
  <si>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</si>
  <si>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</si>
  <si>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</si>
  <si>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</si>
  <si>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</si>
  <si>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</si>
  <si>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</si>
  <si>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</si>
  <si>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</si>
  <si>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</si>
  <si>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</si>
  <si>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</si>
  <si>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</si>
  <si>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</si>
  <si>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</si>
  <si>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</si>
  <si>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</si>
  <si>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</si>
  <si>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</si>
  <si>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</si>
  <si>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</si>
  <si>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</si>
  <si>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</si>
  <si>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</si>
  <si>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</si>
  <si>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</si>
  <si>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</si>
  <si>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</si>
  <si>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</si>
  <si>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</si>
  <si>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</si>
  <si>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</si>
  <si>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</si>
  <si>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</si>
  <si>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</si>
  <si>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</si>
  <si>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</si>
  <si>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</si>
  <si>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</si>
  <si>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</si>
  <si>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</si>
  <si>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</si>
  <si>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</si>
  <si>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</si>
  <si>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</si>
  <si>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</si>
  <si>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</si>
  <si>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</si>
  <si>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</si>
  <si>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</si>
  <si>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</si>
  <si>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</si>
  <si>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</si>
  <si>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</si>
  <si>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</si>
  <si>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</si>
  <si>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</si>
  <si>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</si>
  <si>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</si>
  <si>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</si>
  <si>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</si>
  <si>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</si>
  <si>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</si>
  <si>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</si>
  <si>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</si>
  <si>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</si>
  <si>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</si>
  <si>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</si>
  <si>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</si>
  <si>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</si>
  <si>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</si>
  <si>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</si>
  <si>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</si>
  <si>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</si>
  <si>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</si>
  <si>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</si>
  <si>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</si>
  <si>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</si>
  <si>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</si>
  <si>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</si>
  <si>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</si>
  <si>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</si>
  <si>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</si>
  <si>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</si>
  <si>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</si>
  <si>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</si>
  <si>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</si>
  <si>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</si>
  <si>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</si>
  <si>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</si>
  <si>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</si>
  <si>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</si>
  <si>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</si>
  <si>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</si>
  <si>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</si>
  <si>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</si>
  <si>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</si>
  <si>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</si>
  <si>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</si>
  <si>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</si>
  <si>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</si>
  <si>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</si>
  <si>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</si>
  <si>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</si>
  <si>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</si>
  <si>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</si>
  <si>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</si>
  <si>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</si>
  <si>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</si>
  <si>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</si>
  <si>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</si>
  <si>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</si>
  <si>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</si>
  <si>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</si>
  <si>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</si>
  <si>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</si>
  <si>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</si>
  <si>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</si>
  <si>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</si>
  <si>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</si>
  <si>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</si>
  <si>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</si>
  <si>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</si>
  <si>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</si>
  <si>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</si>
  <si>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</si>
  <si>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</si>
  <si>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</si>
  <si>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</si>
  <si>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</si>
  <si>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</si>
  <si>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</si>
  <si>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</si>
  <si>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</si>
  <si>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</si>
  <si>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</si>
  <si>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</si>
  <si>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</si>
  <si>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</si>
  <si>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</si>
  <si>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</si>
  <si>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</si>
  <si>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</si>
  <si>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</si>
  <si>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</si>
  <si>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</si>
  <si>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</si>
  <si>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</si>
  <si>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</si>
  <si>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</si>
  <si>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</si>
  <si>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</si>
  <si>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</si>
  <si>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</si>
  <si>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</si>
  <si>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</si>
  <si>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</si>
  <si>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</si>
  <si>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</si>
  <si>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</si>
  <si>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</si>
  <si>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</si>
  <si>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</si>
  <si>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</si>
  <si>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</si>
  <si>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</si>
  <si>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</si>
  <si>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</si>
  <si>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</si>
  <si>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</si>
  <si>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</si>
  <si>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</si>
  <si>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</si>
  <si>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</si>
  <si>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</si>
  <si>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</si>
  <si>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</si>
  <si>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</si>
  <si>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</si>
  <si>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</si>
  <si>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</si>
  <si>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</si>
  <si>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</si>
  <si>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</si>
  <si>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</si>
  <si>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</si>
  <si>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</si>
  <si>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</si>
  <si>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</si>
  <si>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</si>
  <si>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</si>
  <si>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</si>
  <si>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</si>
  <si>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</si>
  <si>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</si>
  <si>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</si>
  <si>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</si>
  <si>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</si>
  <si>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</si>
  <si>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</si>
  <si>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</si>
  <si>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</si>
  <si>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</si>
  <si>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</si>
  <si>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</si>
  <si>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</si>
  <si>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</si>
  <si>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</si>
  <si>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</si>
  <si>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</si>
  <si>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</si>
  <si>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</si>
  <si>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</si>
  <si>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</si>
  <si>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</si>
  <si>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</si>
  <si>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</si>
  <si>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</si>
  <si>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</si>
  <si>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</si>
  <si>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</si>
  <si>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</si>
  <si>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</si>
  <si>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</si>
  <si>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</si>
  <si>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</si>
  <si>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</si>
  <si>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</si>
  <si>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</si>
  <si>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</si>
  <si>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</si>
  <si>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</si>
  <si>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</si>
  <si>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</si>
  <si>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</si>
  <si>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</si>
  <si>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</si>
  <si>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</si>
  <si>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</si>
  <si>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</si>
  <si>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</si>
  <si>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</si>
  <si>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</si>
  <si>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</si>
  <si>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</si>
  <si>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</si>
  <si>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</si>
  <si>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</si>
  <si>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</si>
  <si>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</si>
  <si>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</si>
  <si>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</si>
  <si>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</si>
  <si>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</si>
  <si>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</si>
  <si>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</si>
  <si>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</si>
  <si>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</si>
  <si>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</si>
  <si>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</si>
  <si>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</si>
  <si>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</si>
  <si>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</si>
  <si>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</si>
  <si>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</si>
  <si>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</si>
  <si>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</si>
  <si>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</si>
  <si>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</si>
  <si>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</si>
  <si>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</si>
  <si>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</si>
  <si>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</si>
  <si>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</si>
  <si>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</si>
  <si>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</si>
  <si>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</si>
  <si>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</si>
  <si>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</si>
  <si>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</si>
  <si>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</si>
  <si>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</si>
  <si>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</si>
  <si>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</si>
  <si>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</si>
  <si>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</si>
  <si>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</si>
  <si>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</si>
  <si>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</si>
  <si>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</si>
  <si>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</si>
  <si>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</si>
  <si>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</si>
  <si>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</si>
  <si>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</si>
  <si>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</si>
  <si>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</si>
  <si>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</si>
  <si>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</si>
  <si>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</si>
  <si>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</si>
  <si>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</si>
  <si>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</si>
  <si>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</si>
  <si>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</si>
  <si>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</si>
  <si>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20240605 14:09:51</t>
  </si>
  <si>
    <t>14:09:51</t>
  </si>
  <si>
    <t>RECT-3293-20240509-17_11_57</t>
  </si>
  <si>
    <t>MPF-3567-20240605-14_09_53</t>
  </si>
  <si>
    <t>-</t>
  </si>
  <si>
    <t>0: Broadleaf</t>
  </si>
  <si>
    <t>14:05:19</t>
  </si>
  <si>
    <t>1/3</t>
  </si>
  <si>
    <t>11111111</t>
  </si>
  <si>
    <t>oooooooo</t>
  </si>
  <si>
    <t>on</t>
  </si>
  <si>
    <t>20240605 14:10:53</t>
  </si>
  <si>
    <t>14:10:53</t>
  </si>
  <si>
    <t>MPF-3568-20240605-14_10_55</t>
  </si>
  <si>
    <t>14:11:13</t>
  </si>
  <si>
    <t>20240605 14:12:14</t>
  </si>
  <si>
    <t>14:12:14</t>
  </si>
  <si>
    <t>MPF-3569-20240605-14_12_16</t>
  </si>
  <si>
    <t>14:12:34</t>
  </si>
  <si>
    <t>20240605 14:13:35</t>
  </si>
  <si>
    <t>14:13:35</t>
  </si>
  <si>
    <t>MPF-3570-20240605-14_13_37</t>
  </si>
  <si>
    <t>14:13:56</t>
  </si>
  <si>
    <t>0/3</t>
  </si>
  <si>
    <t>20240605 14:14:57</t>
  </si>
  <si>
    <t>14:14:57</t>
  </si>
  <si>
    <t>MPF-3571-20240605-14_14_59</t>
  </si>
  <si>
    <t>14:15:24</t>
  </si>
  <si>
    <t>20240605 14:16:25</t>
  </si>
  <si>
    <t>14:16:25</t>
  </si>
  <si>
    <t>MPF-3572-20240605-14_16_27</t>
  </si>
  <si>
    <t>14:16:48</t>
  </si>
  <si>
    <t>20240605 14:17:49</t>
  </si>
  <si>
    <t>14:17:49</t>
  </si>
  <si>
    <t>MPF-3573-20240605-14_17_50</t>
  </si>
  <si>
    <t>14:18:10</t>
  </si>
  <si>
    <t>20240605 14:19:11</t>
  </si>
  <si>
    <t>14:19:11</t>
  </si>
  <si>
    <t>MPF-3574-20240605-14_19_13</t>
  </si>
  <si>
    <t>20240605 14:20:13</t>
  </si>
  <si>
    <t>14:20:13</t>
  </si>
  <si>
    <t>MPF-3575-20240605-14_20_15</t>
  </si>
  <si>
    <t>14:20:38</t>
  </si>
  <si>
    <t>20240605 14:21:39</t>
  </si>
  <si>
    <t>14:21:39</t>
  </si>
  <si>
    <t>MPF-3576-20240605-14_21_41</t>
  </si>
  <si>
    <t>14:22:05</t>
  </si>
  <si>
    <t>20240605 14:23:06</t>
  </si>
  <si>
    <t>14:23:06</t>
  </si>
  <si>
    <t>MPF-3577-20240605-14_23_07</t>
  </si>
  <si>
    <t>14:23:24</t>
  </si>
  <si>
    <t>20240605 14:24:25</t>
  </si>
  <si>
    <t>14:24:25</t>
  </si>
  <si>
    <t>MPF-3578-20240605-14_24_27</t>
  </si>
  <si>
    <t>14:24:49</t>
  </si>
  <si>
    <t>20240605 14:25:50</t>
  </si>
  <si>
    <t>14:25:50</t>
  </si>
  <si>
    <t>MPF-3579-20240605-14_25_52</t>
  </si>
  <si>
    <t>14:26:10</t>
  </si>
  <si>
    <t>20240605 14:27:11</t>
  </si>
  <si>
    <t>14:27:11</t>
  </si>
  <si>
    <t>MPF-3580-20240605-14_27_13</t>
  </si>
  <si>
    <t>14:27:30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</si>
</sst>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W30"/>
  <sheetViews>
    <sheetView tabSelected="1" topLeftCell="JI7" workbookViewId="0">
      <selection activeCell="JW14" sqref="JW14"/>
    </sheetView>
  </sheetViews>
  <sheetFormatPr defaultRowHeight="14.5" x14ac:dyDescent="0.35"/>
  <sheetData>
    <row r="2" spans="1:283" x14ac:dyDescent="0.35">
      <c r="A2" t="s">
        <v>29</v>
      </c>
      <c r="B2" t="s">
        <v>30</v>
      </c>
      <c r="C2" t="s">
        <v>31</v>
      </c>
    </row>
    <row r="3" spans="1:283" x14ac:dyDescent="0.35">
      <c r="B3">
        <v>4</v>
      </c>
      <c r="C3" t="s">
        <v>32</v>
      </c>
    </row>
    <row r="4" spans="1:283" x14ac:dyDescent="0.3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3" x14ac:dyDescent="0.3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3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3" x14ac:dyDescent="0.35">
      <c r="B7">
        <v>0</v>
      </c>
      <c r="C7">
        <v>1</v>
      </c>
      <c r="D7">
        <v>0</v>
      </c>
      <c r="E7">
        <v>0</v>
      </c>
    </row>
    <row r="8" spans="1:283" x14ac:dyDescent="0.3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3" x14ac:dyDescent="0.3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3" x14ac:dyDescent="0.3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283" x14ac:dyDescent="0.3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3" x14ac:dyDescent="0.3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3" x14ac:dyDescent="0.3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>
        <v>0</v>
      </c>
    </row>
    <row r="15" spans="1:283" x14ac:dyDescent="0.3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3" x14ac:dyDescent="0.35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 x14ac:dyDescent="0.35">
      <c r="A17">
        <v>1</v>
      </c>
      <c r="B17">
        <v>1717589391.5999999</v>
      </c>
      <c r="C17">
        <v>0</v>
      </c>
      <c r="D17" t="s">
        <v>412</v>
      </c>
      <c r="E17" t="s">
        <v>413</v>
      </c>
      <c r="F17">
        <v>15</v>
      </c>
      <c r="G17">
        <v>1717589383.599999</v>
      </c>
      <c r="H17">
        <f t="shared" ref="H17:H30" si="0">(I17)/1000</f>
        <v>2.167867300984705E-3</v>
      </c>
      <c r="I17">
        <f t="shared" ref="I17:I30" si="1">1000*DI17*AG17*(DE17-DF17)/(100*CX17*(1000-AG17*DE17))</f>
        <v>2.1678673009847049</v>
      </c>
      <c r="J17">
        <f t="shared" ref="J17:J30" si="2">DI17*AG17*(DD17-DC17*(1000-AG17*DF17)/(1000-AG17*DE17))/(100*CX17)</f>
        <v>9.9195480990327649</v>
      </c>
      <c r="K17">
        <f t="shared" ref="K17:K30" si="3">DC17 - IF(AG17&gt;1, J17*CX17*100/(AI17*DQ17), 0)</f>
        <v>409.19200000000001</v>
      </c>
      <c r="L17">
        <f t="shared" ref="L17:L30" si="4">((R17-H17/2)*K17-J17)/(R17+H17/2)</f>
        <v>307.30788409728893</v>
      </c>
      <c r="M17">
        <f t="shared" ref="M17:M30" si="5">L17*(DJ17+DK17)/1000</f>
        <v>30.810737954998526</v>
      </c>
      <c r="N17">
        <f t="shared" ref="N17:N30" si="6">(DC17 - IF(AG17&gt;1, J17*CX17*100/(AI17*DQ17), 0))*(DJ17+DK17)/1000</f>
        <v>41.02565582499151</v>
      </c>
      <c r="O17">
        <f t="shared" ref="O17:O30" si="7">2/((1/Q17-1/P17)+SIGN(Q17)*SQRT((1/Q17-1/P17)*(1/Q17-1/P17) + 4*CY17/((CY17+1)*(CY17+1))*(2*1/Q17*1/P17-1/P17*1/P17)))</f>
        <v>0.1726681030406963</v>
      </c>
      <c r="P17">
        <f t="shared" ref="P17:P30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2.932862189642667</v>
      </c>
      <c r="Q17">
        <f t="shared" ref="Q17:Q30" si="9">H17*(1000-(1000*0.61365*EXP(17.502*U17/(240.97+U17))/(DJ17+DK17)+DE17)/2)/(1000*0.61365*EXP(17.502*U17/(240.97+U17))/(DJ17+DK17)-DE17)</f>
        <v>0.16721292431661472</v>
      </c>
      <c r="R17">
        <f t="shared" ref="R17:R30" si="10">1/((CY17+1)/(O17/1.6)+1/(P17/1.37)) + CY17/((CY17+1)/(O17/1.6) + CY17/(P17/1.37))</f>
        <v>0.10498384698350281</v>
      </c>
      <c r="S17">
        <f t="shared" ref="S17:S30" si="11">(CT17*CW17)</f>
        <v>114.01814804743645</v>
      </c>
      <c r="T17">
        <f t="shared" ref="T17:T30" si="12">(DL17+(S17+2*0.95*0.0000000567*(((DL17+$B$7)+273)^4-(DL17+273)^4)-44100*H17)/(1.84*29.3*P17+8*0.95*0.0000000567*(DL17+273)^3))</f>
        <v>25.130913560978883</v>
      </c>
      <c r="U17">
        <f t="shared" ref="U17:U30" si="13">($C$7*DM17+$D$7*DN17+$E$7*T17)</f>
        <v>25.005577419354839</v>
      </c>
      <c r="V17">
        <f t="shared" ref="V17:V30" si="14">0.61365*EXP(17.502*U17/(240.97+U17))</f>
        <v>3.1807350521377056</v>
      </c>
      <c r="W17">
        <f t="shared" ref="W17:W30" si="15">(X17/Y17*100)</f>
        <v>60.11224311934069</v>
      </c>
      <c r="X17">
        <f t="shared" ref="X17:X30" si="16">DE17*(DJ17+DK17)/1000</f>
        <v>1.9139163445795015</v>
      </c>
      <c r="Y17">
        <f t="shared" ref="Y17:Y30" si="17">0.61365*EXP(17.502*DL17/(240.97+DL17))</f>
        <v>3.1839043849683133</v>
      </c>
      <c r="Z17">
        <f t="shared" ref="Z17:Z30" si="18">(V17-DE17*(DJ17+DK17)/1000)</f>
        <v>1.266818707558204</v>
      </c>
      <c r="AA17">
        <f t="shared" ref="AA17:AA30" si="19">(-H17*44100)</f>
        <v>-95.602947973425486</v>
      </c>
      <c r="AB17">
        <f t="shared" ref="AB17:AB30" si="20">2*29.3*P17*0.92*(DL17-U17)</f>
        <v>2.6415650945801334</v>
      </c>
      <c r="AC17">
        <f t="shared" ref="AC17:AC30" si="21">2*0.95*0.0000000567*(((DL17+$B$7)+273)^4-(U17+273)^4)</f>
        <v>0.19054193249736984</v>
      </c>
      <c r="AD17">
        <f t="shared" ref="AD17:AD30" si="22">S17+AC17+AA17+AB17</f>
        <v>21.24730710108847</v>
      </c>
      <c r="AE17">
        <v>0</v>
      </c>
      <c r="AF17">
        <v>0</v>
      </c>
      <c r="AG17">
        <f t="shared" ref="AG17:AG30" si="23">IF(AE17*$H$13&gt;=AI17,1,(AI17/(AI17-AE17*$H$13)))</f>
        <v>1</v>
      </c>
      <c r="AH17">
        <f t="shared" ref="AH17:AH30" si="24">(AG17-1)*100</f>
        <v>0</v>
      </c>
      <c r="AI17">
        <f t="shared" ref="AI17:AI30" si="25">MAX(0,($B$13+$C$13*DQ17)/(1+$D$13*DQ17)*DJ17/(DL17+273)*$E$13)</f>
        <v>53328.019947210283</v>
      </c>
      <c r="AJ17" t="s">
        <v>414</v>
      </c>
      <c r="AK17">
        <v>10056.700000000001</v>
      </c>
      <c r="AL17">
        <v>239.316</v>
      </c>
      <c r="AM17">
        <v>912.8</v>
      </c>
      <c r="AN17">
        <f t="shared" ref="AN17:AN30" si="26">1-AL17/AM17</f>
        <v>0.73782208588957054</v>
      </c>
      <c r="AO17">
        <v>-1</v>
      </c>
      <c r="AP17" t="s">
        <v>415</v>
      </c>
      <c r="AQ17">
        <v>10232.200000000001</v>
      </c>
      <c r="AR17">
        <v>941.26211999999998</v>
      </c>
      <c r="AS17">
        <v>1243.4044417862431</v>
      </c>
      <c r="AT17">
        <f t="shared" ref="AT17:AT30" si="27">1-AR17/AS17</f>
        <v>0.24299601290807127</v>
      </c>
      <c r="AU17">
        <v>0.5</v>
      </c>
      <c r="AV17">
        <f t="shared" ref="AV17:AV30" si="28">CU17</f>
        <v>589.21317630403678</v>
      </c>
      <c r="AW17">
        <f t="shared" ref="AW17:AW30" si="29">J17</f>
        <v>9.9195480990327649</v>
      </c>
      <c r="AX17">
        <f t="shared" ref="AX17:AX30" si="30">AT17*AU17*AV17</f>
        <v>71.58822629739069</v>
      </c>
      <c r="AY17">
        <f t="shared" ref="AY17:AY30" si="31">(AW17-AO17)/AV17</f>
        <v>1.8532423472821705E-2</v>
      </c>
      <c r="AZ17">
        <f t="shared" ref="AZ17:AZ30" si="32">(AM17-AS17)/AS17</f>
        <v>-0.26588648928365194</v>
      </c>
      <c r="BA17">
        <f t="shared" ref="BA17:BA30" si="33">AL17/(AN17+AL17/AS17)</f>
        <v>257.24869463881396</v>
      </c>
      <c r="BB17" t="s">
        <v>416</v>
      </c>
      <c r="BC17">
        <v>0</v>
      </c>
      <c r="BD17">
        <f t="shared" ref="BD17:BD30" si="34">IF(BC17&lt;&gt;0, BC17, BA17)</f>
        <v>257.24869463881396</v>
      </c>
      <c r="BE17">
        <f t="shared" ref="BE17:BE30" si="35">1-BD17/AS17</f>
        <v>0.79310939707658035</v>
      </c>
      <c r="BF17">
        <f t="shared" ref="BF17:BF30" si="36">(AS17-AR17)/(AS17-BD17)</f>
        <v>0.30638397906235915</v>
      </c>
      <c r="BG17">
        <f t="shared" ref="BG17:BG30" si="37">(AM17-AS17)/(AM17-BD17)</f>
        <v>-0.50431513000205463</v>
      </c>
      <c r="BH17">
        <f t="shared" ref="BH17:BH30" si="38">(AS17-AR17)/(AS17-AL17)</f>
        <v>0.30091206034474516</v>
      </c>
      <c r="BI17">
        <f t="shared" ref="BI17:BI30" si="39">(AM17-AS17)/(AM17-AL17)</f>
        <v>-0.4908868537132926</v>
      </c>
      <c r="BJ17">
        <f t="shared" ref="BJ17:BJ30" si="40">(BF17*BD17/AR17)</f>
        <v>8.3735313466176256E-2</v>
      </c>
      <c r="BK17">
        <f t="shared" ref="BK17:BK30" si="41">(1-BJ17)</f>
        <v>0.91626468653382376</v>
      </c>
      <c r="BL17">
        <v>3567</v>
      </c>
      <c r="BM17">
        <v>290.00000000000011</v>
      </c>
      <c r="BN17">
        <v>1221.72</v>
      </c>
      <c r="BO17">
        <v>255</v>
      </c>
      <c r="BP17">
        <v>10232.200000000001</v>
      </c>
      <c r="BQ17">
        <v>1221.32</v>
      </c>
      <c r="BR17">
        <v>0.4</v>
      </c>
      <c r="BS17">
        <v>300.00000000000011</v>
      </c>
      <c r="BT17">
        <v>23.9</v>
      </c>
      <c r="BU17">
        <v>1243.4044417862431</v>
      </c>
      <c r="BV17">
        <v>2.3906685218810542</v>
      </c>
      <c r="BW17">
        <v>-22.598254451227419</v>
      </c>
      <c r="BX17">
        <v>2.1428458379037698</v>
      </c>
      <c r="BY17">
        <v>0.79887393755583391</v>
      </c>
      <c r="BZ17">
        <v>-7.8875087875417242E-3</v>
      </c>
      <c r="CA17">
        <v>289.99999999999989</v>
      </c>
      <c r="CB17">
        <v>1222.7</v>
      </c>
      <c r="CC17">
        <v>805</v>
      </c>
      <c r="CD17">
        <v>10223.5</v>
      </c>
      <c r="CE17">
        <v>1221.3</v>
      </c>
      <c r="CF17">
        <v>1.4</v>
      </c>
      <c r="CT17">
        <f t="shared" ref="CT17:CT30" si="42">$B$11*DR17+$C$11*DS17+$F$11*ED17*(1-EG17)</f>
        <v>700.02961290322571</v>
      </c>
      <c r="CU17">
        <f t="shared" ref="CU17:CU30" si="43">CT17*CV17</f>
        <v>589.21317630403678</v>
      </c>
      <c r="CV17">
        <f t="shared" ref="CV17:CV30" si="44">($B$11*$D$9+$C$11*$D$9+$F$11*((EQ17+EI17)/MAX(EQ17+EI17+ER17, 0.1)*$I$9+ER17/MAX(EQ17+EI17+ER17, 0.1)*$J$9))/($B$11+$C$11+$F$11)</f>
        <v>0.84169750171053326</v>
      </c>
      <c r="CW17">
        <f t="shared" ref="CW17:CW30" si="45">($B$11*$K$9+$C$11*$K$9+$F$11*((EQ17+EI17)/MAX(EQ17+EI17+ER17, 0.1)*$P$9+ER17/MAX(EQ17+EI17+ER17, 0.1)*$Q$9))/($B$11+$C$11+$F$11)</f>
        <v>0.1628761783013295</v>
      </c>
      <c r="CX17">
        <v>6</v>
      </c>
      <c r="CY17">
        <v>0.5</v>
      </c>
      <c r="CZ17" t="s">
        <v>417</v>
      </c>
      <c r="DA17">
        <v>2</v>
      </c>
      <c r="DB17">
        <v>1717589383.599999</v>
      </c>
      <c r="DC17">
        <v>409.19200000000001</v>
      </c>
      <c r="DD17">
        <v>419.99903225806452</v>
      </c>
      <c r="DE17">
        <v>19.089500000000001</v>
      </c>
      <c r="DF17">
        <v>16.962935483870972</v>
      </c>
      <c r="DG17">
        <v>408.00587096774188</v>
      </c>
      <c r="DH17">
        <v>19.08839032258064</v>
      </c>
      <c r="DI17">
        <v>599.97722580645166</v>
      </c>
      <c r="DJ17">
        <v>100.16022580645161</v>
      </c>
      <c r="DK17">
        <v>9.9935254838709672E-2</v>
      </c>
      <c r="DL17">
        <v>25.02228387096774</v>
      </c>
      <c r="DM17">
        <v>25.005577419354839</v>
      </c>
      <c r="DN17">
        <v>999.90000000000032</v>
      </c>
      <c r="DO17">
        <v>0</v>
      </c>
      <c r="DP17">
        <v>0</v>
      </c>
      <c r="DQ17">
        <v>10002.867741935481</v>
      </c>
      <c r="DR17">
        <v>0</v>
      </c>
      <c r="DS17">
        <v>437.32432258064517</v>
      </c>
      <c r="DT17">
        <v>-10.807187096774189</v>
      </c>
      <c r="DU17">
        <v>417.1552258064516</v>
      </c>
      <c r="DV17">
        <v>427.24641935483868</v>
      </c>
      <c r="DW17">
        <v>2.126562903225806</v>
      </c>
      <c r="DX17">
        <v>419.99903225806452</v>
      </c>
      <c r="DY17">
        <v>16.962935483870972</v>
      </c>
      <c r="DZ17">
        <v>1.91201</v>
      </c>
      <c r="EA17">
        <v>1.6990129032258059</v>
      </c>
      <c r="EB17">
        <v>16.733899999999998</v>
      </c>
      <c r="EC17">
        <v>14.88741290322581</v>
      </c>
      <c r="ED17">
        <v>700.02961290322571</v>
      </c>
      <c r="EE17">
        <v>0.94300912903225798</v>
      </c>
      <c r="EF17">
        <v>5.6991370967741921E-2</v>
      </c>
      <c r="EG17">
        <v>0</v>
      </c>
      <c r="EH17">
        <v>941.67177419354834</v>
      </c>
      <c r="EI17">
        <v>5.0000400000000029</v>
      </c>
      <c r="EJ17">
        <v>6795.6974193548394</v>
      </c>
      <c r="EK17">
        <v>5723.6690322580635</v>
      </c>
      <c r="EL17">
        <v>35.146999999999998</v>
      </c>
      <c r="EM17">
        <v>38</v>
      </c>
      <c r="EN17">
        <v>36.447161290322569</v>
      </c>
      <c r="EO17">
        <v>37.5</v>
      </c>
      <c r="EP17">
        <v>37.045999999999999</v>
      </c>
      <c r="EQ17">
        <v>655.41870967741932</v>
      </c>
      <c r="ER17">
        <v>39.609999999999978</v>
      </c>
      <c r="ES17">
        <v>0</v>
      </c>
      <c r="ET17">
        <v>1717589391.7</v>
      </c>
      <c r="EU17">
        <v>0</v>
      </c>
      <c r="EV17">
        <v>941.26211999999998</v>
      </c>
      <c r="EW17">
        <v>-34.876538532729107</v>
      </c>
      <c r="EX17">
        <v>-228.93461530973519</v>
      </c>
      <c r="EY17">
        <v>6793.6</v>
      </c>
      <c r="EZ17">
        <v>15</v>
      </c>
      <c r="FA17">
        <v>1717589119.5999999</v>
      </c>
      <c r="FB17" t="s">
        <v>418</v>
      </c>
      <c r="FC17">
        <v>1717589119.0999999</v>
      </c>
      <c r="FD17">
        <v>1717589119.5999999</v>
      </c>
      <c r="FE17">
        <v>3</v>
      </c>
      <c r="FF17">
        <v>-0.21199999999999999</v>
      </c>
      <c r="FG17">
        <v>-0.01</v>
      </c>
      <c r="FH17">
        <v>1.198</v>
      </c>
      <c r="FI17">
        <v>-0.10199999999999999</v>
      </c>
      <c r="FJ17">
        <v>420</v>
      </c>
      <c r="FK17">
        <v>16</v>
      </c>
      <c r="FL17">
        <v>0.33</v>
      </c>
      <c r="FM17">
        <v>0.03</v>
      </c>
      <c r="FN17">
        <v>-10.82939268292683</v>
      </c>
      <c r="FO17">
        <v>0.26604250871079388</v>
      </c>
      <c r="FP17">
        <v>5.0232218745731187E-2</v>
      </c>
      <c r="FQ17">
        <v>1</v>
      </c>
      <c r="FR17">
        <v>943.03514705882367</v>
      </c>
      <c r="FS17">
        <v>-32.273475977009177</v>
      </c>
      <c r="FT17">
        <v>3.49673513380993</v>
      </c>
      <c r="FU17">
        <v>0</v>
      </c>
      <c r="FV17">
        <v>2.1319621951219521</v>
      </c>
      <c r="FW17">
        <v>-0.11154857142857121</v>
      </c>
      <c r="FX17">
        <v>1.1054820052852641E-2</v>
      </c>
      <c r="FY17">
        <v>0</v>
      </c>
      <c r="FZ17">
        <v>1</v>
      </c>
      <c r="GA17">
        <v>3</v>
      </c>
      <c r="GB17" t="s">
        <v>419</v>
      </c>
      <c r="GC17">
        <v>3.24885</v>
      </c>
      <c r="GD17">
        <v>2.8020900000000002</v>
      </c>
      <c r="GE17">
        <v>9.9561300000000005E-2</v>
      </c>
      <c r="GF17">
        <v>0.102449</v>
      </c>
      <c r="GG17">
        <v>9.8520999999999997E-2</v>
      </c>
      <c r="GH17">
        <v>9.1084499999999999E-2</v>
      </c>
      <c r="GI17">
        <v>23598.9</v>
      </c>
      <c r="GJ17">
        <v>28057.9</v>
      </c>
      <c r="GK17">
        <v>26028.6</v>
      </c>
      <c r="GL17">
        <v>30064.7</v>
      </c>
      <c r="GM17">
        <v>33030.6</v>
      </c>
      <c r="GN17">
        <v>35284.6</v>
      </c>
      <c r="GO17">
        <v>39928.699999999997</v>
      </c>
      <c r="GP17">
        <v>41850.300000000003</v>
      </c>
      <c r="GQ17">
        <v>2.17205</v>
      </c>
      <c r="GR17">
        <v>1.8403700000000001</v>
      </c>
      <c r="GS17">
        <v>2.5890800000000001E-3</v>
      </c>
      <c r="GT17">
        <v>0</v>
      </c>
      <c r="GU17">
        <v>24.958300000000001</v>
      </c>
      <c r="GV17">
        <v>999.9</v>
      </c>
      <c r="GW17">
        <v>41.5</v>
      </c>
      <c r="GX17">
        <v>32.6</v>
      </c>
      <c r="GY17">
        <v>20.466100000000001</v>
      </c>
      <c r="GZ17">
        <v>61.029600000000002</v>
      </c>
      <c r="HA17">
        <v>15.9415</v>
      </c>
      <c r="HB17">
        <v>1</v>
      </c>
      <c r="HC17">
        <v>0.105655</v>
      </c>
      <c r="HD17">
        <v>2.1208900000000002</v>
      </c>
      <c r="HE17">
        <v>20.27</v>
      </c>
      <c r="HF17">
        <v>5.2029100000000001</v>
      </c>
      <c r="HG17">
        <v>11.902100000000001</v>
      </c>
      <c r="HH17">
        <v>4.9702500000000001</v>
      </c>
      <c r="HI17">
        <v>3.2810000000000001</v>
      </c>
      <c r="HJ17">
        <v>9999</v>
      </c>
      <c r="HK17">
        <v>9999</v>
      </c>
      <c r="HL17">
        <v>9999</v>
      </c>
      <c r="HM17">
        <v>999.9</v>
      </c>
      <c r="HN17">
        <v>4.9708100000000002</v>
      </c>
      <c r="HO17">
        <v>1.85571</v>
      </c>
      <c r="HP17">
        <v>1.85287</v>
      </c>
      <c r="HQ17">
        <v>1.8571500000000001</v>
      </c>
      <c r="HR17">
        <v>1.85791</v>
      </c>
      <c r="HS17">
        <v>1.85684</v>
      </c>
      <c r="HT17">
        <v>1.85042</v>
      </c>
      <c r="HU17">
        <v>1.85547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1.1859999999999999</v>
      </c>
      <c r="IJ17">
        <v>5.9999999999999995E-4</v>
      </c>
      <c r="IK17">
        <v>0.6599864022635884</v>
      </c>
      <c r="IL17">
        <v>1.5139197566457669E-3</v>
      </c>
      <c r="IM17">
        <v>-6.3554503196813227E-7</v>
      </c>
      <c r="IN17">
        <v>2.0901238852865841E-10</v>
      </c>
      <c r="IO17">
        <v>-0.34448449035794509</v>
      </c>
      <c r="IP17">
        <v>-6.2565476560755753E-3</v>
      </c>
      <c r="IQ17">
        <v>1.2445444242194499E-3</v>
      </c>
      <c r="IR17">
        <v>1.659708129871356E-6</v>
      </c>
      <c r="IS17">
        <v>-1</v>
      </c>
      <c r="IT17">
        <v>2069</v>
      </c>
      <c r="IU17">
        <v>3</v>
      </c>
      <c r="IV17">
        <v>25</v>
      </c>
      <c r="IW17">
        <v>4.5</v>
      </c>
      <c r="IX17">
        <v>4.5</v>
      </c>
      <c r="IY17">
        <v>1.0815399999999999</v>
      </c>
      <c r="IZ17">
        <v>2.5537100000000001</v>
      </c>
      <c r="JA17">
        <v>1.5991200000000001</v>
      </c>
      <c r="JB17">
        <v>2.3742700000000001</v>
      </c>
      <c r="JC17">
        <v>1.4489700000000001</v>
      </c>
      <c r="JD17">
        <v>2.4536099999999998</v>
      </c>
      <c r="JE17">
        <v>37.2181</v>
      </c>
      <c r="JF17">
        <v>24.297599999999999</v>
      </c>
      <c r="JG17">
        <v>18</v>
      </c>
      <c r="JH17">
        <v>610.976</v>
      </c>
      <c r="JI17">
        <v>406.90499999999997</v>
      </c>
      <c r="JJ17">
        <v>22.866700000000002</v>
      </c>
      <c r="JK17">
        <v>28.6538</v>
      </c>
      <c r="JL17">
        <v>30.000299999999999</v>
      </c>
      <c r="JM17">
        <v>28.7559</v>
      </c>
      <c r="JN17">
        <v>28.7348</v>
      </c>
      <c r="JO17">
        <v>21.6144</v>
      </c>
      <c r="JP17">
        <v>26.2332</v>
      </c>
      <c r="JQ17">
        <v>40.586500000000001</v>
      </c>
      <c r="JR17">
        <v>22.853300000000001</v>
      </c>
      <c r="JS17">
        <v>420</v>
      </c>
      <c r="JT17">
        <v>16.956</v>
      </c>
      <c r="JU17">
        <v>101.53</v>
      </c>
      <c r="JV17">
        <v>101.4</v>
      </c>
    </row>
    <row r="18" spans="1:282" x14ac:dyDescent="0.35">
      <c r="A18">
        <v>2</v>
      </c>
      <c r="B18">
        <v>1717589453.5999999</v>
      </c>
      <c r="C18">
        <v>62</v>
      </c>
      <c r="D18" t="s">
        <v>423</v>
      </c>
      <c r="E18" t="s">
        <v>424</v>
      </c>
      <c r="F18">
        <v>15</v>
      </c>
      <c r="G18">
        <v>1717589445.849999</v>
      </c>
      <c r="H18">
        <f t="shared" si="0"/>
        <v>2.0535038488348986E-3</v>
      </c>
      <c r="I18">
        <f t="shared" si="1"/>
        <v>2.0535038488348984</v>
      </c>
      <c r="J18">
        <f t="shared" si="2"/>
        <v>7.1599018440345148</v>
      </c>
      <c r="K18">
        <f t="shared" si="3"/>
        <v>292.21269999999998</v>
      </c>
      <c r="L18">
        <f t="shared" si="4"/>
        <v>214.54214087190334</v>
      </c>
      <c r="M18">
        <f t="shared" si="5"/>
        <v>21.510065950709734</v>
      </c>
      <c r="N18">
        <f t="shared" si="6"/>
        <v>29.2973418792714</v>
      </c>
      <c r="O18">
        <f t="shared" si="7"/>
        <v>0.16237046643648126</v>
      </c>
      <c r="P18">
        <f t="shared" si="8"/>
        <v>2.9318590199387655</v>
      </c>
      <c r="Q18">
        <f t="shared" si="9"/>
        <v>0.15753515568386323</v>
      </c>
      <c r="R18">
        <f t="shared" si="10"/>
        <v>9.8881911477438467E-2</v>
      </c>
      <c r="S18">
        <f t="shared" si="11"/>
        <v>114.0125643281402</v>
      </c>
      <c r="T18">
        <f t="shared" si="12"/>
        <v>25.136410596944426</v>
      </c>
      <c r="U18">
        <f t="shared" si="13"/>
        <v>24.990363333333331</v>
      </c>
      <c r="V18">
        <f t="shared" si="14"/>
        <v>3.1778512305402322</v>
      </c>
      <c r="W18">
        <f t="shared" si="15"/>
        <v>59.889210369949872</v>
      </c>
      <c r="X18">
        <f t="shared" si="16"/>
        <v>1.904058641437278</v>
      </c>
      <c r="Y18">
        <f t="shared" si="17"/>
        <v>3.1793016299187373</v>
      </c>
      <c r="Z18">
        <f t="shared" si="18"/>
        <v>1.2737925891029542</v>
      </c>
      <c r="AA18">
        <f t="shared" si="19"/>
        <v>-90.559519733619027</v>
      </c>
      <c r="AB18">
        <f t="shared" si="20"/>
        <v>1.2097041082555928</v>
      </c>
      <c r="AC18">
        <f t="shared" si="21"/>
        <v>8.7271144280083882E-2</v>
      </c>
      <c r="AD18">
        <f t="shared" si="22"/>
        <v>24.750019847056848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53303.134540088897</v>
      </c>
      <c r="AJ18" t="s">
        <v>414</v>
      </c>
      <c r="AK18">
        <v>10056.700000000001</v>
      </c>
      <c r="AL18">
        <v>239.316</v>
      </c>
      <c r="AM18">
        <v>912.8</v>
      </c>
      <c r="AN18">
        <f t="shared" si="26"/>
        <v>0.73782208588957054</v>
      </c>
      <c r="AO18">
        <v>-1</v>
      </c>
      <c r="AP18" t="s">
        <v>425</v>
      </c>
      <c r="AQ18">
        <v>10231.200000000001</v>
      </c>
      <c r="AR18">
        <v>848.51611538461532</v>
      </c>
      <c r="AS18">
        <v>1084.072144520346</v>
      </c>
      <c r="AT18">
        <f t="shared" si="27"/>
        <v>0.21728814851151246</v>
      </c>
      <c r="AU18">
        <v>0.5</v>
      </c>
      <c r="AV18">
        <f t="shared" si="28"/>
        <v>589.18497940318139</v>
      </c>
      <c r="AW18">
        <f t="shared" si="29"/>
        <v>7.1599018440345148</v>
      </c>
      <c r="AX18">
        <f t="shared" si="30"/>
        <v>64.01145665265544</v>
      </c>
      <c r="AY18">
        <f t="shared" si="31"/>
        <v>1.3849473644593144E-2</v>
      </c>
      <c r="AZ18">
        <f t="shared" si="32"/>
        <v>-0.15798961848256549</v>
      </c>
      <c r="BA18">
        <f t="shared" si="33"/>
        <v>249.65714565306945</v>
      </c>
      <c r="BB18" t="s">
        <v>416</v>
      </c>
      <c r="BC18">
        <v>0</v>
      </c>
      <c r="BD18">
        <f t="shared" si="34"/>
        <v>249.65714565306945</v>
      </c>
      <c r="BE18">
        <f t="shared" si="35"/>
        <v>0.76970430712106186</v>
      </c>
      <c r="BF18">
        <f t="shared" si="36"/>
        <v>0.28230080889665143</v>
      </c>
      <c r="BG18">
        <f t="shared" si="37"/>
        <v>-0.25827337714287291</v>
      </c>
      <c r="BH18">
        <f t="shared" si="38"/>
        <v>0.27884500238761778</v>
      </c>
      <c r="BI18">
        <f t="shared" si="39"/>
        <v>-0.25430766658205106</v>
      </c>
      <c r="BJ18">
        <f t="shared" si="40"/>
        <v>8.3060784452802267E-2</v>
      </c>
      <c r="BK18">
        <f t="shared" si="41"/>
        <v>0.91693921554719771</v>
      </c>
      <c r="BL18">
        <v>3568</v>
      </c>
      <c r="BM18">
        <v>290.00000000000011</v>
      </c>
      <c r="BN18">
        <v>1063.55</v>
      </c>
      <c r="BO18">
        <v>155</v>
      </c>
      <c r="BP18">
        <v>10231.200000000001</v>
      </c>
      <c r="BQ18">
        <v>1064.02</v>
      </c>
      <c r="BR18">
        <v>-0.47</v>
      </c>
      <c r="BS18">
        <v>300.00000000000011</v>
      </c>
      <c r="BT18">
        <v>23.9</v>
      </c>
      <c r="BU18">
        <v>1084.072144520346</v>
      </c>
      <c r="BV18">
        <v>2.5925194413613948</v>
      </c>
      <c r="BW18">
        <v>-20.520470499027681</v>
      </c>
      <c r="BX18">
        <v>2.3223660263401862</v>
      </c>
      <c r="BY18">
        <v>0.73603640357560685</v>
      </c>
      <c r="BZ18">
        <v>-7.8841308120133589E-3</v>
      </c>
      <c r="CA18">
        <v>289.99999999999989</v>
      </c>
      <c r="CB18">
        <v>1064.49</v>
      </c>
      <c r="CC18">
        <v>835</v>
      </c>
      <c r="CD18">
        <v>10216.9</v>
      </c>
      <c r="CE18">
        <v>1063.99</v>
      </c>
      <c r="CF18">
        <v>0.5</v>
      </c>
      <c r="CT18">
        <f t="shared" si="42"/>
        <v>699.99619999999993</v>
      </c>
      <c r="CU18">
        <f t="shared" si="43"/>
        <v>589.18497940318139</v>
      </c>
      <c r="CV18">
        <f t="shared" si="44"/>
        <v>0.84169739693327106</v>
      </c>
      <c r="CW18">
        <f t="shared" si="45"/>
        <v>0.16287597608121332</v>
      </c>
      <c r="CX18">
        <v>6</v>
      </c>
      <c r="CY18">
        <v>0.5</v>
      </c>
      <c r="CZ18" t="s">
        <v>417</v>
      </c>
      <c r="DA18">
        <v>2</v>
      </c>
      <c r="DB18">
        <v>1717589445.849999</v>
      </c>
      <c r="DC18">
        <v>292.21269999999998</v>
      </c>
      <c r="DD18">
        <v>299.97283333333331</v>
      </c>
      <c r="DE18">
        <v>18.991146666666669</v>
      </c>
      <c r="DF18">
        <v>16.976596666666669</v>
      </c>
      <c r="DG18">
        <v>291.18669999999997</v>
      </c>
      <c r="DH18">
        <v>18.994096666666671</v>
      </c>
      <c r="DI18">
        <v>599.98673333333329</v>
      </c>
      <c r="DJ18">
        <v>100.1602666666667</v>
      </c>
      <c r="DK18">
        <v>0.1000638366666667</v>
      </c>
      <c r="DL18">
        <v>24.998016666666661</v>
      </c>
      <c r="DM18">
        <v>24.990363333333331</v>
      </c>
      <c r="DN18">
        <v>999.9000000000002</v>
      </c>
      <c r="DO18">
        <v>0</v>
      </c>
      <c r="DP18">
        <v>0</v>
      </c>
      <c r="DQ18">
        <v>9997.1479999999992</v>
      </c>
      <c r="DR18">
        <v>0</v>
      </c>
      <c r="DS18">
        <v>437.93603333333328</v>
      </c>
      <c r="DT18">
        <v>-7.7341803333333319</v>
      </c>
      <c r="DU18">
        <v>297.89600000000002</v>
      </c>
      <c r="DV18">
        <v>305.15336666666661</v>
      </c>
      <c r="DW18">
        <v>2.0145533333333332</v>
      </c>
      <c r="DX18">
        <v>299.97283333333331</v>
      </c>
      <c r="DY18">
        <v>16.976596666666669</v>
      </c>
      <c r="DZ18">
        <v>1.9021600000000001</v>
      </c>
      <c r="EA18">
        <v>1.7003813333333331</v>
      </c>
      <c r="EB18">
        <v>16.652583333333329</v>
      </c>
      <c r="EC18">
        <v>14.899900000000001</v>
      </c>
      <c r="ED18">
        <v>699.99619999999993</v>
      </c>
      <c r="EE18">
        <v>0.94301133333333309</v>
      </c>
      <c r="EF18">
        <v>5.6988359999999988E-2</v>
      </c>
      <c r="EG18">
        <v>0</v>
      </c>
      <c r="EH18">
        <v>848.72410000000002</v>
      </c>
      <c r="EI18">
        <v>5.000040000000002</v>
      </c>
      <c r="EJ18">
        <v>6162.2816666666658</v>
      </c>
      <c r="EK18">
        <v>5723.400333333333</v>
      </c>
      <c r="EL18">
        <v>35.691499999999998</v>
      </c>
      <c r="EM18">
        <v>39.218499999999992</v>
      </c>
      <c r="EN18">
        <v>37.178933333333333</v>
      </c>
      <c r="EO18">
        <v>38.966399999999993</v>
      </c>
      <c r="EP18">
        <v>37.874800000000008</v>
      </c>
      <c r="EQ18">
        <v>655.38966666666659</v>
      </c>
      <c r="ER18">
        <v>39.605666666666657</v>
      </c>
      <c r="ES18">
        <v>0</v>
      </c>
      <c r="ET18">
        <v>61.299999952316277</v>
      </c>
      <c r="EU18">
        <v>0</v>
      </c>
      <c r="EV18">
        <v>848.51611538461532</v>
      </c>
      <c r="EW18">
        <v>-74.8381197241047</v>
      </c>
      <c r="EX18">
        <v>-534.13094051090025</v>
      </c>
      <c r="EY18">
        <v>6160.5742307692308</v>
      </c>
      <c r="EZ18">
        <v>15</v>
      </c>
      <c r="FA18">
        <v>1717589473.5999999</v>
      </c>
      <c r="FB18" t="s">
        <v>426</v>
      </c>
      <c r="FC18">
        <v>1717589473.5999999</v>
      </c>
      <c r="FD18">
        <v>1717589119.5999999</v>
      </c>
      <c r="FE18">
        <v>4</v>
      </c>
      <c r="FF18">
        <v>-3.5999999999999997E-2</v>
      </c>
      <c r="FG18">
        <v>-0.01</v>
      </c>
      <c r="FH18">
        <v>1.026</v>
      </c>
      <c r="FI18">
        <v>-0.10199999999999999</v>
      </c>
      <c r="FJ18">
        <v>300</v>
      </c>
      <c r="FK18">
        <v>16</v>
      </c>
      <c r="FL18">
        <v>0.28999999999999998</v>
      </c>
      <c r="FM18">
        <v>0.03</v>
      </c>
      <c r="FN18">
        <v>-7.6127829268292686</v>
      </c>
      <c r="FO18">
        <v>-1.8862795818815421</v>
      </c>
      <c r="FP18">
        <v>0.20385762274786121</v>
      </c>
      <c r="FQ18">
        <v>0</v>
      </c>
      <c r="FR18">
        <v>853.66811764705881</v>
      </c>
      <c r="FS18">
        <v>-86.017570740988873</v>
      </c>
      <c r="FT18">
        <v>8.722244384549553</v>
      </c>
      <c r="FU18">
        <v>0</v>
      </c>
      <c r="FV18">
        <v>2.015666585365854</v>
      </c>
      <c r="FW18">
        <v>-3.558648083623716E-2</v>
      </c>
      <c r="FX18">
        <v>6.4238555437984976E-3</v>
      </c>
      <c r="FY18">
        <v>1</v>
      </c>
      <c r="FZ18">
        <v>1</v>
      </c>
      <c r="GA18">
        <v>3</v>
      </c>
      <c r="GB18" t="s">
        <v>419</v>
      </c>
      <c r="GC18">
        <v>3.2489599999999998</v>
      </c>
      <c r="GD18">
        <v>2.80159</v>
      </c>
      <c r="GE18">
        <v>7.6089900000000002E-2</v>
      </c>
      <c r="GF18">
        <v>7.8536599999999998E-2</v>
      </c>
      <c r="GG18">
        <v>9.8238500000000006E-2</v>
      </c>
      <c r="GH18">
        <v>9.1187199999999996E-2</v>
      </c>
      <c r="GI18">
        <v>24212.9</v>
      </c>
      <c r="GJ18">
        <v>28804.1</v>
      </c>
      <c r="GK18">
        <v>26027.599999999999</v>
      </c>
      <c r="GL18">
        <v>30063.5</v>
      </c>
      <c r="GM18">
        <v>33037.699999999997</v>
      </c>
      <c r="GN18">
        <v>35277</v>
      </c>
      <c r="GO18">
        <v>39927.199999999997</v>
      </c>
      <c r="GP18">
        <v>41848.9</v>
      </c>
      <c r="GQ18">
        <v>2.1717</v>
      </c>
      <c r="GR18">
        <v>1.84</v>
      </c>
      <c r="GS18">
        <v>1.3783599999999999E-3</v>
      </c>
      <c r="GT18">
        <v>0</v>
      </c>
      <c r="GU18">
        <v>24.964600000000001</v>
      </c>
      <c r="GV18">
        <v>999.9</v>
      </c>
      <c r="GW18">
        <v>41.6</v>
      </c>
      <c r="GX18">
        <v>32.6</v>
      </c>
      <c r="GY18">
        <v>20.516100000000002</v>
      </c>
      <c r="GZ18">
        <v>61.009500000000003</v>
      </c>
      <c r="HA18">
        <v>15.745200000000001</v>
      </c>
      <c r="HB18">
        <v>1</v>
      </c>
      <c r="HC18">
        <v>0.10741100000000001</v>
      </c>
      <c r="HD18">
        <v>2.1101000000000001</v>
      </c>
      <c r="HE18">
        <v>20.272300000000001</v>
      </c>
      <c r="HF18">
        <v>5.2023099999999998</v>
      </c>
      <c r="HG18">
        <v>11.902100000000001</v>
      </c>
      <c r="HH18">
        <v>4.9707999999999997</v>
      </c>
      <c r="HI18">
        <v>3.2810000000000001</v>
      </c>
      <c r="HJ18">
        <v>9999</v>
      </c>
      <c r="HK18">
        <v>9999</v>
      </c>
      <c r="HL18">
        <v>9999</v>
      </c>
      <c r="HM18">
        <v>999.9</v>
      </c>
      <c r="HN18">
        <v>4.9708100000000002</v>
      </c>
      <c r="HO18">
        <v>1.85572</v>
      </c>
      <c r="HP18">
        <v>1.85287</v>
      </c>
      <c r="HQ18">
        <v>1.8571500000000001</v>
      </c>
      <c r="HR18">
        <v>1.85791</v>
      </c>
      <c r="HS18">
        <v>1.85684</v>
      </c>
      <c r="HT18">
        <v>1.85043</v>
      </c>
      <c r="HU18">
        <v>1.85547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1.026</v>
      </c>
      <c r="IJ18">
        <v>-2.5000000000000001E-3</v>
      </c>
      <c r="IK18">
        <v>0.6599864022635884</v>
      </c>
      <c r="IL18">
        <v>1.5139197566457669E-3</v>
      </c>
      <c r="IM18">
        <v>-6.3554503196813227E-7</v>
      </c>
      <c r="IN18">
        <v>2.0901238852865841E-10</v>
      </c>
      <c r="IO18">
        <v>-0.34448449035794509</v>
      </c>
      <c r="IP18">
        <v>-6.2565476560755753E-3</v>
      </c>
      <c r="IQ18">
        <v>1.2445444242194499E-3</v>
      </c>
      <c r="IR18">
        <v>1.659708129871356E-6</v>
      </c>
      <c r="IS18">
        <v>-1</v>
      </c>
      <c r="IT18">
        <v>2069</v>
      </c>
      <c r="IU18">
        <v>3</v>
      </c>
      <c r="IV18">
        <v>25</v>
      </c>
      <c r="IW18">
        <v>5.6</v>
      </c>
      <c r="IX18">
        <v>5.6</v>
      </c>
      <c r="IY18">
        <v>0.82885699999999995</v>
      </c>
      <c r="IZ18">
        <v>2.5378400000000001</v>
      </c>
      <c r="JA18">
        <v>1.5991200000000001</v>
      </c>
      <c r="JB18">
        <v>2.3742700000000001</v>
      </c>
      <c r="JC18">
        <v>1.4489700000000001</v>
      </c>
      <c r="JD18">
        <v>2.34619</v>
      </c>
      <c r="JE18">
        <v>37.194099999999999</v>
      </c>
      <c r="JF18">
        <v>24.297599999999999</v>
      </c>
      <c r="JG18">
        <v>18</v>
      </c>
      <c r="JH18">
        <v>610.92600000000004</v>
      </c>
      <c r="JI18">
        <v>406.83199999999999</v>
      </c>
      <c r="JJ18">
        <v>22.7789</v>
      </c>
      <c r="JK18">
        <v>28.677099999999999</v>
      </c>
      <c r="JL18">
        <v>30.000299999999999</v>
      </c>
      <c r="JM18">
        <v>28.775500000000001</v>
      </c>
      <c r="JN18">
        <v>28.754300000000001</v>
      </c>
      <c r="JO18">
        <v>16.543099999999999</v>
      </c>
      <c r="JP18">
        <v>25.957100000000001</v>
      </c>
      <c r="JQ18">
        <v>40.586500000000001</v>
      </c>
      <c r="JR18">
        <v>22.773499999999999</v>
      </c>
      <c r="JS18">
        <v>300</v>
      </c>
      <c r="JT18">
        <v>17.061199999999999</v>
      </c>
      <c r="JU18">
        <v>101.526</v>
      </c>
      <c r="JV18">
        <v>101.39700000000001</v>
      </c>
    </row>
    <row r="19" spans="1:282" x14ac:dyDescent="0.35">
      <c r="A19">
        <v>3</v>
      </c>
      <c r="B19">
        <v>1717589534.5999999</v>
      </c>
      <c r="C19">
        <v>143</v>
      </c>
      <c r="D19" t="s">
        <v>427</v>
      </c>
      <c r="E19" t="s">
        <v>428</v>
      </c>
      <c r="F19">
        <v>15</v>
      </c>
      <c r="G19">
        <v>1717589526.599999</v>
      </c>
      <c r="H19">
        <f t="shared" si="0"/>
        <v>2.0866014606314908E-3</v>
      </c>
      <c r="I19">
        <f t="shared" si="1"/>
        <v>2.0866014606314907</v>
      </c>
      <c r="J19">
        <f t="shared" si="2"/>
        <v>4.7429765713797005</v>
      </c>
      <c r="K19">
        <f t="shared" si="3"/>
        <v>194.83109677419361</v>
      </c>
      <c r="L19">
        <f t="shared" si="4"/>
        <v>144.50008791101718</v>
      </c>
      <c r="M19">
        <f t="shared" si="5"/>
        <v>14.487871460664039</v>
      </c>
      <c r="N19">
        <f t="shared" si="6"/>
        <v>19.534160341431193</v>
      </c>
      <c r="O19">
        <f t="shared" si="7"/>
        <v>0.16639512286567584</v>
      </c>
      <c r="P19">
        <f t="shared" si="8"/>
        <v>2.9328339562892092</v>
      </c>
      <c r="Q19">
        <f t="shared" si="9"/>
        <v>0.16132280012144656</v>
      </c>
      <c r="R19">
        <f t="shared" si="10"/>
        <v>0.10126959819217526</v>
      </c>
      <c r="S19">
        <f t="shared" si="11"/>
        <v>114.01505939691069</v>
      </c>
      <c r="T19">
        <f t="shared" si="12"/>
        <v>25.138377085189262</v>
      </c>
      <c r="U19">
        <f t="shared" si="13"/>
        <v>24.985525806451619</v>
      </c>
      <c r="V19">
        <f t="shared" si="14"/>
        <v>3.1769347588725489</v>
      </c>
      <c r="W19">
        <f t="shared" si="15"/>
        <v>60.133381820650285</v>
      </c>
      <c r="X19">
        <f t="shared" si="16"/>
        <v>1.9130308138041541</v>
      </c>
      <c r="Y19">
        <f t="shared" si="17"/>
        <v>3.1813125353731624</v>
      </c>
      <c r="Z19">
        <f t="shared" si="18"/>
        <v>1.2639039450683949</v>
      </c>
      <c r="AA19">
        <f t="shared" si="19"/>
        <v>-92.019124413848743</v>
      </c>
      <c r="AB19">
        <f t="shared" si="20"/>
        <v>3.6519451640002534</v>
      </c>
      <c r="AC19">
        <f t="shared" si="21"/>
        <v>0.26338072000821511</v>
      </c>
      <c r="AD19">
        <f t="shared" si="22"/>
        <v>25.911260867070411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53329.681996904001</v>
      </c>
      <c r="AJ19" t="s">
        <v>414</v>
      </c>
      <c r="AK19">
        <v>10056.700000000001</v>
      </c>
      <c r="AL19">
        <v>239.316</v>
      </c>
      <c r="AM19">
        <v>912.8</v>
      </c>
      <c r="AN19">
        <f t="shared" si="26"/>
        <v>0.73782208588957054</v>
      </c>
      <c r="AO19">
        <v>-1</v>
      </c>
      <c r="AP19" t="s">
        <v>429</v>
      </c>
      <c r="AQ19">
        <v>10229.6</v>
      </c>
      <c r="AR19">
        <v>815.16719999999998</v>
      </c>
      <c r="AS19">
        <v>1005.0444628859231</v>
      </c>
      <c r="AT19">
        <f t="shared" si="27"/>
        <v>0.18892424156111687</v>
      </c>
      <c r="AU19">
        <v>0.5</v>
      </c>
      <c r="AV19">
        <f t="shared" si="28"/>
        <v>589.1966252867162</v>
      </c>
      <c r="AW19">
        <f t="shared" si="29"/>
        <v>4.7429765713797005</v>
      </c>
      <c r="AX19">
        <f t="shared" si="30"/>
        <v>55.656762781331217</v>
      </c>
      <c r="AY19">
        <f t="shared" si="31"/>
        <v>9.7471307962516598E-3</v>
      </c>
      <c r="AZ19">
        <f t="shared" si="32"/>
        <v>-9.1781474643468836E-2</v>
      </c>
      <c r="BA19">
        <f t="shared" si="33"/>
        <v>245.21666719521426</v>
      </c>
      <c r="BB19" t="s">
        <v>416</v>
      </c>
      <c r="BC19">
        <v>0</v>
      </c>
      <c r="BD19">
        <f t="shared" si="34"/>
        <v>245.21666719521426</v>
      </c>
      <c r="BE19">
        <f t="shared" si="35"/>
        <v>0.75601411056871082</v>
      </c>
      <c r="BF19">
        <f t="shared" si="36"/>
        <v>0.24989512618884691</v>
      </c>
      <c r="BG19">
        <f t="shared" si="37"/>
        <v>-0.13817670147390748</v>
      </c>
      <c r="BH19">
        <f t="shared" si="38"/>
        <v>0.24796944620590744</v>
      </c>
      <c r="BI19">
        <f t="shared" si="39"/>
        <v>-0.13696607920295525</v>
      </c>
      <c r="BJ19">
        <f t="shared" si="40"/>
        <v>7.5172860233282873E-2</v>
      </c>
      <c r="BK19">
        <f t="shared" si="41"/>
        <v>0.92482713976671715</v>
      </c>
      <c r="BL19">
        <v>3569</v>
      </c>
      <c r="BM19">
        <v>290.00000000000011</v>
      </c>
      <c r="BN19">
        <v>992.72</v>
      </c>
      <c r="BO19">
        <v>115</v>
      </c>
      <c r="BP19">
        <v>10229.6</v>
      </c>
      <c r="BQ19">
        <v>992.16</v>
      </c>
      <c r="BR19">
        <v>0.56000000000000005</v>
      </c>
      <c r="BS19">
        <v>300.00000000000011</v>
      </c>
      <c r="BT19">
        <v>23.9</v>
      </c>
      <c r="BU19">
        <v>1005.0444628859231</v>
      </c>
      <c r="BV19">
        <v>1.750404427342694</v>
      </c>
      <c r="BW19">
        <v>-13.17599188548429</v>
      </c>
      <c r="BX19">
        <v>1.567273235604185</v>
      </c>
      <c r="BY19">
        <v>0.71624551068115738</v>
      </c>
      <c r="BZ19">
        <v>-7.8811352614015558E-3</v>
      </c>
      <c r="CA19">
        <v>289.99999999999989</v>
      </c>
      <c r="CB19">
        <v>993.33</v>
      </c>
      <c r="CC19">
        <v>825</v>
      </c>
      <c r="CD19">
        <v>10212.1</v>
      </c>
      <c r="CE19">
        <v>992.14</v>
      </c>
      <c r="CF19">
        <v>1.19</v>
      </c>
      <c r="CT19">
        <f t="shared" si="42"/>
        <v>700.00987096774202</v>
      </c>
      <c r="CU19">
        <f t="shared" si="43"/>
        <v>589.1966252867162</v>
      </c>
      <c r="CV19">
        <f t="shared" si="44"/>
        <v>0.84169759559557367</v>
      </c>
      <c r="CW19">
        <f t="shared" si="45"/>
        <v>0.16287635949945733</v>
      </c>
      <c r="CX19">
        <v>6</v>
      </c>
      <c r="CY19">
        <v>0.5</v>
      </c>
      <c r="CZ19" t="s">
        <v>417</v>
      </c>
      <c r="DA19">
        <v>2</v>
      </c>
      <c r="DB19">
        <v>1717589526.599999</v>
      </c>
      <c r="DC19">
        <v>194.83109677419361</v>
      </c>
      <c r="DD19">
        <v>199.98061290322579</v>
      </c>
      <c r="DE19">
        <v>19.08031290322581</v>
      </c>
      <c r="DF19">
        <v>17.033522580645158</v>
      </c>
      <c r="DG19">
        <v>194.03509677419359</v>
      </c>
      <c r="DH19">
        <v>19.07959677419354</v>
      </c>
      <c r="DI19">
        <v>599.99945161290327</v>
      </c>
      <c r="DJ19">
        <v>100.16206451612901</v>
      </c>
      <c r="DK19">
        <v>9.9960719354838717E-2</v>
      </c>
      <c r="DL19">
        <v>25.008622580645159</v>
      </c>
      <c r="DM19">
        <v>24.985525806451619</v>
      </c>
      <c r="DN19">
        <v>999.90000000000032</v>
      </c>
      <c r="DO19">
        <v>0</v>
      </c>
      <c r="DP19">
        <v>0</v>
      </c>
      <c r="DQ19">
        <v>10002.52322580645</v>
      </c>
      <c r="DR19">
        <v>0</v>
      </c>
      <c r="DS19">
        <v>437.10987096774193</v>
      </c>
      <c r="DT19">
        <v>-5.0497009677419342</v>
      </c>
      <c r="DU19">
        <v>198.72248387096769</v>
      </c>
      <c r="DV19">
        <v>203.4459677419355</v>
      </c>
      <c r="DW19">
        <v>2.0467990322580638</v>
      </c>
      <c r="DX19">
        <v>199.98061290322579</v>
      </c>
      <c r="DY19">
        <v>17.033522580645158</v>
      </c>
      <c r="DZ19">
        <v>1.911121612903226</v>
      </c>
      <c r="EA19">
        <v>1.7061096774193549</v>
      </c>
      <c r="EB19">
        <v>16.72657741935484</v>
      </c>
      <c r="EC19">
        <v>14.952141935483869</v>
      </c>
      <c r="ED19">
        <v>700.00987096774202</v>
      </c>
      <c r="EE19">
        <v>0.94300261290322573</v>
      </c>
      <c r="EF19">
        <v>5.6997212903225777E-2</v>
      </c>
      <c r="EG19">
        <v>0</v>
      </c>
      <c r="EH19">
        <v>815.16438709677413</v>
      </c>
      <c r="EI19">
        <v>5.0000400000000029</v>
      </c>
      <c r="EJ19">
        <v>5946.6370967741932</v>
      </c>
      <c r="EK19">
        <v>5723.4958064516122</v>
      </c>
      <c r="EL19">
        <v>36.723548387096763</v>
      </c>
      <c r="EM19">
        <v>40.933225806451603</v>
      </c>
      <c r="EN19">
        <v>38.356612903225788</v>
      </c>
      <c r="EO19">
        <v>41.209387096774179</v>
      </c>
      <c r="EP19">
        <v>39.060290322580641</v>
      </c>
      <c r="EQ19">
        <v>655.39612903225805</v>
      </c>
      <c r="ER19">
        <v>39.610967741935461</v>
      </c>
      <c r="ES19">
        <v>0</v>
      </c>
      <c r="ET19">
        <v>80.299999952316284</v>
      </c>
      <c r="EU19">
        <v>0</v>
      </c>
      <c r="EV19">
        <v>815.16719999999998</v>
      </c>
      <c r="EW19">
        <v>0.77592316283884499</v>
      </c>
      <c r="EX19">
        <v>-45.867692472632712</v>
      </c>
      <c r="EY19">
        <v>5945.7672000000011</v>
      </c>
      <c r="EZ19">
        <v>15</v>
      </c>
      <c r="FA19">
        <v>1717589554.5999999</v>
      </c>
      <c r="FB19" t="s">
        <v>430</v>
      </c>
      <c r="FC19">
        <v>1717589554.5999999</v>
      </c>
      <c r="FD19">
        <v>1717589119.5999999</v>
      </c>
      <c r="FE19">
        <v>5</v>
      </c>
      <c r="FF19">
        <v>-0.107</v>
      </c>
      <c r="FG19">
        <v>-0.01</v>
      </c>
      <c r="FH19">
        <v>0.79600000000000004</v>
      </c>
      <c r="FI19">
        <v>-0.10199999999999999</v>
      </c>
      <c r="FJ19">
        <v>200</v>
      </c>
      <c r="FK19">
        <v>16</v>
      </c>
      <c r="FL19">
        <v>0.96</v>
      </c>
      <c r="FM19">
        <v>0.03</v>
      </c>
      <c r="FN19">
        <v>-4.986802</v>
      </c>
      <c r="FO19">
        <v>-1.1620421763602169</v>
      </c>
      <c r="FP19">
        <v>0.12659367591234569</v>
      </c>
      <c r="FQ19">
        <v>0</v>
      </c>
      <c r="FR19">
        <v>815.64476470588227</v>
      </c>
      <c r="FS19">
        <v>-5.0474865959663164</v>
      </c>
      <c r="FT19">
        <v>1.717360253049518</v>
      </c>
      <c r="FU19">
        <v>0</v>
      </c>
      <c r="FV19">
        <v>2.0397954999999999</v>
      </c>
      <c r="FW19">
        <v>7.0949493433391589E-2</v>
      </c>
      <c r="FX19">
        <v>1.5443620843247919E-2</v>
      </c>
      <c r="FY19">
        <v>1</v>
      </c>
      <c r="FZ19">
        <v>1</v>
      </c>
      <c r="GA19">
        <v>3</v>
      </c>
      <c r="GB19" t="s">
        <v>419</v>
      </c>
      <c r="GC19">
        <v>3.24899</v>
      </c>
      <c r="GD19">
        <v>2.80145</v>
      </c>
      <c r="GE19">
        <v>5.3700299999999999E-2</v>
      </c>
      <c r="GF19">
        <v>5.5579000000000003E-2</v>
      </c>
      <c r="GG19">
        <v>9.84685E-2</v>
      </c>
      <c r="GH19">
        <v>9.1327099999999994E-2</v>
      </c>
      <c r="GI19">
        <v>24796.3</v>
      </c>
      <c r="GJ19">
        <v>29519.1</v>
      </c>
      <c r="GK19">
        <v>26024.3</v>
      </c>
      <c r="GL19">
        <v>30061.200000000001</v>
      </c>
      <c r="GM19">
        <v>33023.199999999997</v>
      </c>
      <c r="GN19">
        <v>35266.6</v>
      </c>
      <c r="GO19">
        <v>39922.5</v>
      </c>
      <c r="GP19">
        <v>41845.800000000003</v>
      </c>
      <c r="GQ19">
        <v>2.1713800000000001</v>
      </c>
      <c r="GR19">
        <v>1.8390500000000001</v>
      </c>
      <c r="GS19">
        <v>1.0058300000000001E-3</v>
      </c>
      <c r="GT19">
        <v>0</v>
      </c>
      <c r="GU19">
        <v>24.966699999999999</v>
      </c>
      <c r="GV19">
        <v>999.9</v>
      </c>
      <c r="GW19">
        <v>41.7</v>
      </c>
      <c r="GX19">
        <v>32.6</v>
      </c>
      <c r="GY19">
        <v>20.565100000000001</v>
      </c>
      <c r="GZ19">
        <v>60.589599999999997</v>
      </c>
      <c r="HA19">
        <v>15.785299999999999</v>
      </c>
      <c r="HB19">
        <v>1</v>
      </c>
      <c r="HC19">
        <v>0.110635</v>
      </c>
      <c r="HD19">
        <v>2.12914</v>
      </c>
      <c r="HE19">
        <v>20.272099999999998</v>
      </c>
      <c r="HF19">
        <v>5.2009699999999999</v>
      </c>
      <c r="HG19">
        <v>11.902100000000001</v>
      </c>
      <c r="HH19">
        <v>4.9700499999999996</v>
      </c>
      <c r="HI19">
        <v>3.2810000000000001</v>
      </c>
      <c r="HJ19">
        <v>9999</v>
      </c>
      <c r="HK19">
        <v>9999</v>
      </c>
      <c r="HL19">
        <v>9999</v>
      </c>
      <c r="HM19">
        <v>999.9</v>
      </c>
      <c r="HN19">
        <v>4.9708100000000002</v>
      </c>
      <c r="HO19">
        <v>1.8556999999999999</v>
      </c>
      <c r="HP19">
        <v>1.85287</v>
      </c>
      <c r="HQ19">
        <v>1.8571500000000001</v>
      </c>
      <c r="HR19">
        <v>1.85791</v>
      </c>
      <c r="HS19">
        <v>1.85683</v>
      </c>
      <c r="HT19">
        <v>1.8504100000000001</v>
      </c>
      <c r="HU19">
        <v>1.85547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0.79600000000000004</v>
      </c>
      <c r="IJ19">
        <v>2.0000000000000001E-4</v>
      </c>
      <c r="IK19">
        <v>0.62435218983596996</v>
      </c>
      <c r="IL19">
        <v>1.5139197566457669E-3</v>
      </c>
      <c r="IM19">
        <v>-6.3554503196813227E-7</v>
      </c>
      <c r="IN19">
        <v>2.0901238852865841E-10</v>
      </c>
      <c r="IO19">
        <v>-0.34448449035794509</v>
      </c>
      <c r="IP19">
        <v>-6.2565476560755753E-3</v>
      </c>
      <c r="IQ19">
        <v>1.2445444242194499E-3</v>
      </c>
      <c r="IR19">
        <v>1.659708129871356E-6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6.9</v>
      </c>
      <c r="IY19">
        <v>0.60668900000000003</v>
      </c>
      <c r="IZ19">
        <v>2.5439500000000002</v>
      </c>
      <c r="JA19">
        <v>1.5979000000000001</v>
      </c>
      <c r="JB19">
        <v>2.3742700000000001</v>
      </c>
      <c r="JC19">
        <v>1.4489700000000001</v>
      </c>
      <c r="JD19">
        <v>2.4072300000000002</v>
      </c>
      <c r="JE19">
        <v>37.194099999999999</v>
      </c>
      <c r="JF19">
        <v>24.297599999999999</v>
      </c>
      <c r="JG19">
        <v>18</v>
      </c>
      <c r="JH19">
        <v>611.02200000000005</v>
      </c>
      <c r="JI19">
        <v>406.51900000000001</v>
      </c>
      <c r="JJ19">
        <v>22.773900000000001</v>
      </c>
      <c r="JK19">
        <v>28.712700000000002</v>
      </c>
      <c r="JL19">
        <v>30.0002</v>
      </c>
      <c r="JM19">
        <v>28.807300000000001</v>
      </c>
      <c r="JN19">
        <v>28.784400000000002</v>
      </c>
      <c r="JO19">
        <v>12.129</v>
      </c>
      <c r="JP19">
        <v>26.265499999999999</v>
      </c>
      <c r="JQ19">
        <v>40.738799999999998</v>
      </c>
      <c r="JR19">
        <v>22.7775</v>
      </c>
      <c r="JS19">
        <v>200</v>
      </c>
      <c r="JT19">
        <v>17.037299999999998</v>
      </c>
      <c r="JU19">
        <v>101.514</v>
      </c>
      <c r="JV19">
        <v>101.389</v>
      </c>
    </row>
    <row r="20" spans="1:282" x14ac:dyDescent="0.35">
      <c r="A20">
        <v>4</v>
      </c>
      <c r="B20">
        <v>1717589615.5999999</v>
      </c>
      <c r="C20">
        <v>224</v>
      </c>
      <c r="D20" t="s">
        <v>431</v>
      </c>
      <c r="E20" t="s">
        <v>432</v>
      </c>
      <c r="F20">
        <v>15</v>
      </c>
      <c r="G20">
        <v>1717589607.599999</v>
      </c>
      <c r="H20">
        <f t="shared" si="0"/>
        <v>2.199946491835449E-3</v>
      </c>
      <c r="I20">
        <f t="shared" si="1"/>
        <v>2.199946491835449</v>
      </c>
      <c r="J20">
        <f t="shared" si="2"/>
        <v>1.6579593669074475</v>
      </c>
      <c r="K20">
        <f t="shared" si="3"/>
        <v>98.110190322580664</v>
      </c>
      <c r="L20">
        <f t="shared" si="4"/>
        <v>80.830663507330215</v>
      </c>
      <c r="M20">
        <f t="shared" si="5"/>
        <v>8.104441775119593</v>
      </c>
      <c r="N20">
        <f t="shared" si="6"/>
        <v>9.8369639752264266</v>
      </c>
      <c r="O20">
        <f t="shared" si="7"/>
        <v>0.17665397345788961</v>
      </c>
      <c r="P20">
        <f t="shared" si="8"/>
        <v>2.9330723249610031</v>
      </c>
      <c r="Q20">
        <f t="shared" si="9"/>
        <v>0.17094890627159751</v>
      </c>
      <c r="R20">
        <f t="shared" si="10"/>
        <v>0.10734029574727906</v>
      </c>
      <c r="S20">
        <f t="shared" si="11"/>
        <v>114.01503970104356</v>
      </c>
      <c r="T20">
        <f t="shared" si="12"/>
        <v>25.147735213606495</v>
      </c>
      <c r="U20">
        <f t="shared" si="13"/>
        <v>24.98882903225806</v>
      </c>
      <c r="V20">
        <f t="shared" si="14"/>
        <v>3.1775605314890636</v>
      </c>
      <c r="W20">
        <f t="shared" si="15"/>
        <v>60.214561656899278</v>
      </c>
      <c r="X20">
        <f t="shared" si="16"/>
        <v>1.9200551034122095</v>
      </c>
      <c r="Y20">
        <f t="shared" si="17"/>
        <v>3.1886889991039449</v>
      </c>
      <c r="Z20">
        <f t="shared" si="18"/>
        <v>1.2575054280768541</v>
      </c>
      <c r="AA20">
        <f t="shared" si="19"/>
        <v>-97.017640289943301</v>
      </c>
      <c r="AB20">
        <f t="shared" si="20"/>
        <v>9.2739401426705559</v>
      </c>
      <c r="AC20">
        <f t="shared" si="21"/>
        <v>0.66893032688953569</v>
      </c>
      <c r="AD20">
        <f t="shared" si="22"/>
        <v>26.940269880660352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53329.725418415728</v>
      </c>
      <c r="AJ20" t="s">
        <v>414</v>
      </c>
      <c r="AK20">
        <v>10056.700000000001</v>
      </c>
      <c r="AL20">
        <v>239.316</v>
      </c>
      <c r="AM20">
        <v>912.8</v>
      </c>
      <c r="AN20">
        <f t="shared" si="26"/>
        <v>0.73782208588957054</v>
      </c>
      <c r="AO20">
        <v>-1</v>
      </c>
      <c r="AP20" t="s">
        <v>433</v>
      </c>
      <c r="AQ20">
        <v>10226.299999999999</v>
      </c>
      <c r="AR20">
        <v>830.92788461538464</v>
      </c>
      <c r="AS20">
        <v>982.38675295078281</v>
      </c>
      <c r="AT20">
        <f t="shared" si="27"/>
        <v>0.15417437977503567</v>
      </c>
      <c r="AU20">
        <v>0.5</v>
      </c>
      <c r="AV20">
        <f t="shared" si="28"/>
        <v>589.19900914478274</v>
      </c>
      <c r="AW20">
        <f t="shared" si="29"/>
        <v>1.6579593669074475</v>
      </c>
      <c r="AX20">
        <f t="shared" si="30"/>
        <v>45.419695899481226</v>
      </c>
      <c r="AY20">
        <f t="shared" si="31"/>
        <v>4.5111402525361546E-3</v>
      </c>
      <c r="AZ20">
        <f t="shared" si="32"/>
        <v>-7.0834376320492914E-2</v>
      </c>
      <c r="BA20">
        <f t="shared" si="33"/>
        <v>243.8444869379872</v>
      </c>
      <c r="BB20" t="s">
        <v>416</v>
      </c>
      <c r="BC20">
        <v>0</v>
      </c>
      <c r="BD20">
        <f t="shared" si="34"/>
        <v>243.8444869379872</v>
      </c>
      <c r="BE20">
        <f t="shared" si="35"/>
        <v>0.75178361657915826</v>
      </c>
      <c r="BF20">
        <f t="shared" si="36"/>
        <v>0.20507813202497752</v>
      </c>
      <c r="BG20">
        <f t="shared" si="37"/>
        <v>-0.10402299045606654</v>
      </c>
      <c r="BH20">
        <f t="shared" si="38"/>
        <v>0.20382832689073691</v>
      </c>
      <c r="BI20">
        <f t="shared" si="39"/>
        <v>-0.10332354287671698</v>
      </c>
      <c r="BJ20">
        <f t="shared" si="40"/>
        <v>6.0182324858406328E-2</v>
      </c>
      <c r="BK20">
        <f t="shared" si="41"/>
        <v>0.93981767514159364</v>
      </c>
      <c r="BL20">
        <v>3570</v>
      </c>
      <c r="BM20">
        <v>290.00000000000011</v>
      </c>
      <c r="BN20">
        <v>971.73</v>
      </c>
      <c r="BO20">
        <v>185</v>
      </c>
      <c r="BP20">
        <v>10226.299999999999</v>
      </c>
      <c r="BQ20">
        <v>971.13</v>
      </c>
      <c r="BR20">
        <v>0.6</v>
      </c>
      <c r="BS20">
        <v>300.00000000000011</v>
      </c>
      <c r="BT20">
        <v>23.9</v>
      </c>
      <c r="BU20">
        <v>982.38675295078281</v>
      </c>
      <c r="BV20">
        <v>2.075160802739231</v>
      </c>
      <c r="BW20">
        <v>-11.510084862988061</v>
      </c>
      <c r="BX20">
        <v>1.8582988823936699</v>
      </c>
      <c r="BY20">
        <v>0.57808564809792751</v>
      </c>
      <c r="BZ20">
        <v>-7.8811345939933213E-3</v>
      </c>
      <c r="CA20">
        <v>289.99999999999989</v>
      </c>
      <c r="CB20">
        <v>972.84</v>
      </c>
      <c r="CC20">
        <v>795</v>
      </c>
      <c r="CD20">
        <v>10213.700000000001</v>
      </c>
      <c r="CE20">
        <v>971.12</v>
      </c>
      <c r="CF20">
        <v>1.72</v>
      </c>
      <c r="CT20">
        <f t="shared" si="42"/>
        <v>700.01303225806453</v>
      </c>
      <c r="CU20">
        <f t="shared" si="43"/>
        <v>589.19900914478274</v>
      </c>
      <c r="CV20">
        <f t="shared" si="44"/>
        <v>0.8416971998995163</v>
      </c>
      <c r="CW20">
        <f t="shared" si="45"/>
        <v>0.16287559580606659</v>
      </c>
      <c r="CX20">
        <v>6</v>
      </c>
      <c r="CY20">
        <v>0.5</v>
      </c>
      <c r="CZ20" t="s">
        <v>417</v>
      </c>
      <c r="DA20">
        <v>2</v>
      </c>
      <c r="DB20">
        <v>1717589607.599999</v>
      </c>
      <c r="DC20">
        <v>98.110190322580664</v>
      </c>
      <c r="DD20">
        <v>99.983932258064527</v>
      </c>
      <c r="DE20">
        <v>19.149909677419359</v>
      </c>
      <c r="DF20">
        <v>16.992154838709681</v>
      </c>
      <c r="DG20">
        <v>97.454190322580658</v>
      </c>
      <c r="DH20">
        <v>19.146322580645151</v>
      </c>
      <c r="DI20">
        <v>600.01748387096768</v>
      </c>
      <c r="DJ20">
        <v>100.16438709677421</v>
      </c>
      <c r="DK20">
        <v>0.10005987741935481</v>
      </c>
      <c r="DL20">
        <v>25.047477419354841</v>
      </c>
      <c r="DM20">
        <v>24.98882903225806</v>
      </c>
      <c r="DN20">
        <v>999.90000000000032</v>
      </c>
      <c r="DO20">
        <v>0</v>
      </c>
      <c r="DP20">
        <v>0</v>
      </c>
      <c r="DQ20">
        <v>10003.649677419349</v>
      </c>
      <c r="DR20">
        <v>0</v>
      </c>
      <c r="DS20">
        <v>436.91190322580638</v>
      </c>
      <c r="DT20">
        <v>-1.870463225806452</v>
      </c>
      <c r="DU20">
        <v>100.02902903225809</v>
      </c>
      <c r="DV20">
        <v>101.7121612903226</v>
      </c>
      <c r="DW20">
        <v>2.15775935483871</v>
      </c>
      <c r="DX20">
        <v>99.983932258064527</v>
      </c>
      <c r="DY20">
        <v>16.992154838709681</v>
      </c>
      <c r="DZ20">
        <v>1.918140322580645</v>
      </c>
      <c r="EA20">
        <v>1.7020093548387101</v>
      </c>
      <c r="EB20">
        <v>16.784316129032259</v>
      </c>
      <c r="EC20">
        <v>14.914738709677421</v>
      </c>
      <c r="ED20">
        <v>700.01303225806453</v>
      </c>
      <c r="EE20">
        <v>0.94301641935483838</v>
      </c>
      <c r="EF20">
        <v>5.6983290322580628E-2</v>
      </c>
      <c r="EG20">
        <v>0</v>
      </c>
      <c r="EH20">
        <v>830.93903225806446</v>
      </c>
      <c r="EI20">
        <v>5.0000400000000029</v>
      </c>
      <c r="EJ20">
        <v>6051.0709677419336</v>
      </c>
      <c r="EK20">
        <v>5723.5493548387112</v>
      </c>
      <c r="EL20">
        <v>37.060129032258068</v>
      </c>
      <c r="EM20">
        <v>40.485741935483873</v>
      </c>
      <c r="EN20">
        <v>38.517903225806442</v>
      </c>
      <c r="EO20">
        <v>40.405064516129023</v>
      </c>
      <c r="EP20">
        <v>39.009838709677403</v>
      </c>
      <c r="EQ20">
        <v>655.40870967741932</v>
      </c>
      <c r="ER20">
        <v>39.601935483870953</v>
      </c>
      <c r="ES20">
        <v>0</v>
      </c>
      <c r="ET20">
        <v>80.099999904632568</v>
      </c>
      <c r="EU20">
        <v>0</v>
      </c>
      <c r="EV20">
        <v>830.92788461538464</v>
      </c>
      <c r="EW20">
        <v>-4.9761026387592562</v>
      </c>
      <c r="EX20">
        <v>-18.129914439096702</v>
      </c>
      <c r="EY20">
        <v>6051.1376923076914</v>
      </c>
      <c r="EZ20">
        <v>15</v>
      </c>
      <c r="FA20">
        <v>1717589636.5999999</v>
      </c>
      <c r="FB20" t="s">
        <v>434</v>
      </c>
      <c r="FC20">
        <v>1717589636.5999999</v>
      </c>
      <c r="FD20">
        <v>1717589119.5999999</v>
      </c>
      <c r="FE20">
        <v>6</v>
      </c>
      <c r="FF20">
        <v>-6.0000000000000001E-3</v>
      </c>
      <c r="FG20">
        <v>-0.01</v>
      </c>
      <c r="FH20">
        <v>0.65600000000000003</v>
      </c>
      <c r="FI20">
        <v>-0.10199999999999999</v>
      </c>
      <c r="FJ20">
        <v>100</v>
      </c>
      <c r="FK20">
        <v>16</v>
      </c>
      <c r="FL20">
        <v>0.23</v>
      </c>
      <c r="FM20">
        <v>0.03</v>
      </c>
      <c r="FN20">
        <v>-1.8119732500000001</v>
      </c>
      <c r="FO20">
        <v>-1.1168133208255171</v>
      </c>
      <c r="FP20">
        <v>0.1272480173399079</v>
      </c>
      <c r="FQ20">
        <v>0</v>
      </c>
      <c r="FR20">
        <v>831.23905882352938</v>
      </c>
      <c r="FS20">
        <v>-6.5728648200520041</v>
      </c>
      <c r="FT20">
        <v>1.868766641730776</v>
      </c>
      <c r="FU20">
        <v>0</v>
      </c>
      <c r="FV20">
        <v>2.1498257500000002</v>
      </c>
      <c r="FW20">
        <v>0.27667508442776589</v>
      </c>
      <c r="FX20">
        <v>2.9974672048873208E-2</v>
      </c>
      <c r="FY20">
        <v>0</v>
      </c>
      <c r="FZ20">
        <v>0</v>
      </c>
      <c r="GA20">
        <v>3</v>
      </c>
      <c r="GB20" t="s">
        <v>435</v>
      </c>
      <c r="GC20">
        <v>3.2488800000000002</v>
      </c>
      <c r="GD20">
        <v>2.8012999999999999</v>
      </c>
      <c r="GE20">
        <v>2.8255499999999999E-2</v>
      </c>
      <c r="GF20">
        <v>2.9208899999999999E-2</v>
      </c>
      <c r="GG20">
        <v>9.8695900000000003E-2</v>
      </c>
      <c r="GH20">
        <v>9.1015399999999996E-2</v>
      </c>
      <c r="GI20">
        <v>25460.5</v>
      </c>
      <c r="GJ20">
        <v>30340.9</v>
      </c>
      <c r="GK20">
        <v>26022</v>
      </c>
      <c r="GL20">
        <v>30059.1</v>
      </c>
      <c r="GM20">
        <v>33010.1</v>
      </c>
      <c r="GN20">
        <v>35273.199999999997</v>
      </c>
      <c r="GO20">
        <v>39919.599999999999</v>
      </c>
      <c r="GP20">
        <v>41842.300000000003</v>
      </c>
      <c r="GQ20">
        <v>2.1706500000000002</v>
      </c>
      <c r="GR20">
        <v>1.8383499999999999</v>
      </c>
      <c r="GS20">
        <v>8.1956399999999995E-4</v>
      </c>
      <c r="GT20">
        <v>0</v>
      </c>
      <c r="GU20">
        <v>24.979299999999999</v>
      </c>
      <c r="GV20">
        <v>999.9</v>
      </c>
      <c r="GW20">
        <v>41.8</v>
      </c>
      <c r="GX20">
        <v>32.5</v>
      </c>
      <c r="GY20">
        <v>20.499199999999998</v>
      </c>
      <c r="GZ20">
        <v>60.949599999999997</v>
      </c>
      <c r="HA20">
        <v>15.885400000000001</v>
      </c>
      <c r="HB20">
        <v>1</v>
      </c>
      <c r="HC20">
        <v>0.11372</v>
      </c>
      <c r="HD20">
        <v>2.1669200000000002</v>
      </c>
      <c r="HE20">
        <v>20.2699</v>
      </c>
      <c r="HF20">
        <v>5.20261</v>
      </c>
      <c r="HG20">
        <v>11.902100000000001</v>
      </c>
      <c r="HH20">
        <v>4.9697500000000003</v>
      </c>
      <c r="HI20">
        <v>3.2810000000000001</v>
      </c>
      <c r="HJ20">
        <v>9999</v>
      </c>
      <c r="HK20">
        <v>9999</v>
      </c>
      <c r="HL20">
        <v>9999</v>
      </c>
      <c r="HM20">
        <v>999.9</v>
      </c>
      <c r="HN20">
        <v>4.9708100000000002</v>
      </c>
      <c r="HO20">
        <v>1.85572</v>
      </c>
      <c r="HP20">
        <v>1.85287</v>
      </c>
      <c r="HQ20">
        <v>1.8571500000000001</v>
      </c>
      <c r="HR20">
        <v>1.85789</v>
      </c>
      <c r="HS20">
        <v>1.85684</v>
      </c>
      <c r="HT20">
        <v>1.85042</v>
      </c>
      <c r="HU20">
        <v>1.85547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0.65600000000000003</v>
      </c>
      <c r="IJ20">
        <v>2.8999999999999998E-3</v>
      </c>
      <c r="IK20">
        <v>0.51755251756275633</v>
      </c>
      <c r="IL20">
        <v>1.5139197566457669E-3</v>
      </c>
      <c r="IM20">
        <v>-6.3554503196813227E-7</v>
      </c>
      <c r="IN20">
        <v>2.0901238852865841E-10</v>
      </c>
      <c r="IO20">
        <v>-0.34448449035794509</v>
      </c>
      <c r="IP20">
        <v>-6.2565476560755753E-3</v>
      </c>
      <c r="IQ20">
        <v>1.2445444242194499E-3</v>
      </c>
      <c r="IR20">
        <v>1.659708129871356E-6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8.3000000000000007</v>
      </c>
      <c r="IY20">
        <v>0.37841799999999998</v>
      </c>
      <c r="IZ20">
        <v>2.5585900000000001</v>
      </c>
      <c r="JA20">
        <v>1.5979000000000001</v>
      </c>
      <c r="JB20">
        <v>2.3742700000000001</v>
      </c>
      <c r="JC20">
        <v>1.4489700000000001</v>
      </c>
      <c r="JD20">
        <v>2.4243199999999998</v>
      </c>
      <c r="JE20">
        <v>37.194099999999999</v>
      </c>
      <c r="JF20">
        <v>24.297599999999999</v>
      </c>
      <c r="JG20">
        <v>18</v>
      </c>
      <c r="JH20">
        <v>610.87800000000004</v>
      </c>
      <c r="JI20">
        <v>406.37900000000002</v>
      </c>
      <c r="JJ20">
        <v>22.7621</v>
      </c>
      <c r="JK20">
        <v>28.753799999999998</v>
      </c>
      <c r="JL20">
        <v>30.000299999999999</v>
      </c>
      <c r="JM20">
        <v>28.844200000000001</v>
      </c>
      <c r="JN20">
        <v>28.8203</v>
      </c>
      <c r="JO20">
        <v>7.57165</v>
      </c>
      <c r="JP20">
        <v>26.4847</v>
      </c>
      <c r="JQ20">
        <v>40.793700000000001</v>
      </c>
      <c r="JR20">
        <v>22.763200000000001</v>
      </c>
      <c r="JS20">
        <v>100</v>
      </c>
      <c r="JT20">
        <v>16.9499</v>
      </c>
      <c r="JU20">
        <v>101.505</v>
      </c>
      <c r="JV20">
        <v>101.381</v>
      </c>
    </row>
    <row r="21" spans="1:282" x14ac:dyDescent="0.35">
      <c r="A21">
        <v>5</v>
      </c>
      <c r="B21">
        <v>1717589697.5999999</v>
      </c>
      <c r="C21">
        <v>306</v>
      </c>
      <c r="D21" t="s">
        <v>436</v>
      </c>
      <c r="E21" t="s">
        <v>437</v>
      </c>
      <c r="F21">
        <v>15</v>
      </c>
      <c r="G21">
        <v>1717589689.599999</v>
      </c>
      <c r="H21">
        <f t="shared" si="0"/>
        <v>2.3799050192099122E-3</v>
      </c>
      <c r="I21">
        <f t="shared" si="1"/>
        <v>2.3799050192099123</v>
      </c>
      <c r="J21">
        <f t="shared" si="2"/>
        <v>8.6415305974059491E-3</v>
      </c>
      <c r="K21">
        <f t="shared" si="3"/>
        <v>49.86874838709678</v>
      </c>
      <c r="L21">
        <f t="shared" si="4"/>
        <v>48.791184622174704</v>
      </c>
      <c r="M21">
        <f t="shared" si="5"/>
        <v>4.8919985908134649</v>
      </c>
      <c r="N21">
        <f t="shared" si="6"/>
        <v>5.0000394277050271</v>
      </c>
      <c r="O21">
        <f t="shared" si="7"/>
        <v>0.192995685504778</v>
      </c>
      <c r="P21">
        <f t="shared" si="8"/>
        <v>2.9327003677441241</v>
      </c>
      <c r="Q21">
        <f t="shared" si="9"/>
        <v>0.18620727408916521</v>
      </c>
      <c r="R21">
        <f t="shared" si="10"/>
        <v>0.11696956559072816</v>
      </c>
      <c r="S21">
        <f t="shared" si="11"/>
        <v>114.01241741147031</v>
      </c>
      <c r="T21">
        <f t="shared" si="12"/>
        <v>25.108140744659149</v>
      </c>
      <c r="U21">
        <f t="shared" si="13"/>
        <v>24.970435483870961</v>
      </c>
      <c r="V21">
        <f t="shared" si="14"/>
        <v>3.174077374241274</v>
      </c>
      <c r="W21">
        <f t="shared" si="15"/>
        <v>60.349778450915771</v>
      </c>
      <c r="X21">
        <f t="shared" si="16"/>
        <v>1.9251956160271171</v>
      </c>
      <c r="Y21">
        <f t="shared" si="17"/>
        <v>3.1900624417253409</v>
      </c>
      <c r="Z21">
        <f t="shared" si="18"/>
        <v>1.2488817582141569</v>
      </c>
      <c r="AA21">
        <f t="shared" si="19"/>
        <v>-104.95381134715713</v>
      </c>
      <c r="AB21">
        <f t="shared" si="20"/>
        <v>13.323382419888132</v>
      </c>
      <c r="AC21">
        <f t="shared" si="21"/>
        <v>0.96108491762413706</v>
      </c>
      <c r="AD21">
        <f t="shared" si="22"/>
        <v>23.34307340182545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53317.585769098085</v>
      </c>
      <c r="AJ21" t="s">
        <v>414</v>
      </c>
      <c r="AK21">
        <v>10056.700000000001</v>
      </c>
      <c r="AL21">
        <v>239.316</v>
      </c>
      <c r="AM21">
        <v>912.8</v>
      </c>
      <c r="AN21">
        <f t="shared" si="26"/>
        <v>0.73782208588957054</v>
      </c>
      <c r="AO21">
        <v>-1</v>
      </c>
      <c r="AP21" t="s">
        <v>438</v>
      </c>
      <c r="AQ21">
        <v>10225</v>
      </c>
      <c r="AR21">
        <v>843.00538461538463</v>
      </c>
      <c r="AS21">
        <v>971.25011572747508</v>
      </c>
      <c r="AT21">
        <f t="shared" si="27"/>
        <v>0.13204089146083031</v>
      </c>
      <c r="AU21">
        <v>0.5</v>
      </c>
      <c r="AV21">
        <f t="shared" si="28"/>
        <v>589.18287076977379</v>
      </c>
      <c r="AW21">
        <f t="shared" si="29"/>
        <v>8.6415305974059491E-3</v>
      </c>
      <c r="AX21">
        <f t="shared" si="30"/>
        <v>38.898115744946054</v>
      </c>
      <c r="AY21">
        <f t="shared" si="31"/>
        <v>1.7119328830446222E-3</v>
      </c>
      <c r="AZ21">
        <f t="shared" si="32"/>
        <v>-6.0180292162637691E-2</v>
      </c>
      <c r="BA21">
        <f t="shared" si="33"/>
        <v>243.15244554026742</v>
      </c>
      <c r="BB21" t="s">
        <v>416</v>
      </c>
      <c r="BC21">
        <v>0</v>
      </c>
      <c r="BD21">
        <f t="shared" si="34"/>
        <v>243.15244554026742</v>
      </c>
      <c r="BE21">
        <f t="shared" si="35"/>
        <v>0.74965002155171523</v>
      </c>
      <c r="BF21">
        <f t="shared" si="36"/>
        <v>0.17613671401958519</v>
      </c>
      <c r="BG21">
        <f t="shared" si="37"/>
        <v>-8.7284893879187406E-2</v>
      </c>
      <c r="BH21">
        <f t="shared" si="38"/>
        <v>0.17521349033529746</v>
      </c>
      <c r="BI21">
        <f t="shared" si="39"/>
        <v>-8.6787682747437395E-2</v>
      </c>
      <c r="BJ21">
        <f t="shared" si="40"/>
        <v>5.0804032269412915E-2</v>
      </c>
      <c r="BK21">
        <f t="shared" si="41"/>
        <v>0.94919596773058712</v>
      </c>
      <c r="BL21">
        <v>3571</v>
      </c>
      <c r="BM21">
        <v>290.00000000000011</v>
      </c>
      <c r="BN21">
        <v>963.84</v>
      </c>
      <c r="BO21">
        <v>235</v>
      </c>
      <c r="BP21">
        <v>10225</v>
      </c>
      <c r="BQ21">
        <v>963.46</v>
      </c>
      <c r="BR21">
        <v>0.38</v>
      </c>
      <c r="BS21">
        <v>300.00000000000011</v>
      </c>
      <c r="BT21">
        <v>23.9</v>
      </c>
      <c r="BU21">
        <v>971.25011572747508</v>
      </c>
      <c r="BV21">
        <v>2.0292342114210999</v>
      </c>
      <c r="BW21">
        <v>-7.9652657174975818</v>
      </c>
      <c r="BX21">
        <v>1.817390613658866</v>
      </c>
      <c r="BY21">
        <v>0.40689231958790301</v>
      </c>
      <c r="BZ21">
        <v>-7.8817951056729743E-3</v>
      </c>
      <c r="CA21">
        <v>289.99999999999989</v>
      </c>
      <c r="CB21">
        <v>965.33</v>
      </c>
      <c r="CC21">
        <v>655</v>
      </c>
      <c r="CD21">
        <v>10218.1</v>
      </c>
      <c r="CE21">
        <v>963.45</v>
      </c>
      <c r="CF21">
        <v>1.88</v>
      </c>
      <c r="CT21">
        <f t="shared" si="42"/>
        <v>699.99351612903206</v>
      </c>
      <c r="CU21">
        <f t="shared" si="43"/>
        <v>589.18287076977379</v>
      </c>
      <c r="CV21">
        <f t="shared" si="44"/>
        <v>0.84169761175497493</v>
      </c>
      <c r="CW21">
        <f t="shared" si="45"/>
        <v>0.16287639068710177</v>
      </c>
      <c r="CX21">
        <v>6</v>
      </c>
      <c r="CY21">
        <v>0.5</v>
      </c>
      <c r="CZ21" t="s">
        <v>417</v>
      </c>
      <c r="DA21">
        <v>2</v>
      </c>
      <c r="DB21">
        <v>1717589689.599999</v>
      </c>
      <c r="DC21">
        <v>49.86874838709678</v>
      </c>
      <c r="DD21">
        <v>49.996070967741943</v>
      </c>
      <c r="DE21">
        <v>19.201267741935482</v>
      </c>
      <c r="DF21">
        <v>16.8670935483871</v>
      </c>
      <c r="DG21">
        <v>49.334748387096781</v>
      </c>
      <c r="DH21">
        <v>19.195535483870959</v>
      </c>
      <c r="DI21">
        <v>600.00864516129036</v>
      </c>
      <c r="DJ21">
        <v>100.163935483871</v>
      </c>
      <c r="DK21">
        <v>0.100049264516129</v>
      </c>
      <c r="DL21">
        <v>25.054703225806449</v>
      </c>
      <c r="DM21">
        <v>24.970435483870961</v>
      </c>
      <c r="DN21">
        <v>999.90000000000032</v>
      </c>
      <c r="DO21">
        <v>0</v>
      </c>
      <c r="DP21">
        <v>0</v>
      </c>
      <c r="DQ21">
        <v>10001.57516129032</v>
      </c>
      <c r="DR21">
        <v>0</v>
      </c>
      <c r="DS21">
        <v>436.93987096774191</v>
      </c>
      <c r="DT21">
        <v>-7.630844741935483E-2</v>
      </c>
      <c r="DU21">
        <v>50.897051612903233</v>
      </c>
      <c r="DV21">
        <v>50.853829032258069</v>
      </c>
      <c r="DW21">
        <v>2.3341758064516132</v>
      </c>
      <c r="DX21">
        <v>49.996070967741943</v>
      </c>
      <c r="DY21">
        <v>16.8670935483871</v>
      </c>
      <c r="DZ21">
        <v>1.923273225806452</v>
      </c>
      <c r="EA21">
        <v>1.689473225806452</v>
      </c>
      <c r="EB21">
        <v>16.826422580645161</v>
      </c>
      <c r="EC21">
        <v>14.80003870967742</v>
      </c>
      <c r="ED21">
        <v>699.99351612903206</v>
      </c>
      <c r="EE21">
        <v>0.9430005483870969</v>
      </c>
      <c r="EF21">
        <v>5.6999119354838701E-2</v>
      </c>
      <c r="EG21">
        <v>0</v>
      </c>
      <c r="EH21">
        <v>843.10548387096765</v>
      </c>
      <c r="EI21">
        <v>5.0000400000000029</v>
      </c>
      <c r="EJ21">
        <v>6122.257419354838</v>
      </c>
      <c r="EK21">
        <v>5723.3567741935494</v>
      </c>
      <c r="EL21">
        <v>36.695129032258059</v>
      </c>
      <c r="EM21">
        <v>39.529967741935479</v>
      </c>
      <c r="EN21">
        <v>38.04</v>
      </c>
      <c r="EO21">
        <v>39.040129032258058</v>
      </c>
      <c r="EP21">
        <v>38.481709677419339</v>
      </c>
      <c r="EQ21">
        <v>655.37870967741935</v>
      </c>
      <c r="ER21">
        <v>39.610322580645139</v>
      </c>
      <c r="ES21">
        <v>0</v>
      </c>
      <c r="ET21">
        <v>81.099999904632568</v>
      </c>
      <c r="EU21">
        <v>0</v>
      </c>
      <c r="EV21">
        <v>843.00538461538463</v>
      </c>
      <c r="EW21">
        <v>-3.1922735715517532</v>
      </c>
      <c r="EX21">
        <v>-11.688205110720499</v>
      </c>
      <c r="EY21">
        <v>6122.1092307692306</v>
      </c>
      <c r="EZ21">
        <v>15</v>
      </c>
      <c r="FA21">
        <v>1717589724.5999999</v>
      </c>
      <c r="FB21" t="s">
        <v>439</v>
      </c>
      <c r="FC21">
        <v>1717589724.5999999</v>
      </c>
      <c r="FD21">
        <v>1717589119.5999999</v>
      </c>
      <c r="FE21">
        <v>7</v>
      </c>
      <c r="FF21">
        <v>-5.1999999999999998E-2</v>
      </c>
      <c r="FG21">
        <v>-0.01</v>
      </c>
      <c r="FH21">
        <v>0.53400000000000003</v>
      </c>
      <c r="FI21">
        <v>-0.10199999999999999</v>
      </c>
      <c r="FJ21">
        <v>50</v>
      </c>
      <c r="FK21">
        <v>16</v>
      </c>
      <c r="FL21">
        <v>0.47</v>
      </c>
      <c r="FM21">
        <v>0.03</v>
      </c>
      <c r="FN21">
        <v>-5.3005021750000013E-2</v>
      </c>
      <c r="FO21">
        <v>-0.36175812574108818</v>
      </c>
      <c r="FP21">
        <v>6.1769882163835312E-2</v>
      </c>
      <c r="FQ21">
        <v>1</v>
      </c>
      <c r="FR21">
        <v>843.14155882352952</v>
      </c>
      <c r="FS21">
        <v>-3.5844919964001529</v>
      </c>
      <c r="FT21">
        <v>1.862720830827475</v>
      </c>
      <c r="FU21">
        <v>0</v>
      </c>
      <c r="FV21">
        <v>2.3290540000000002</v>
      </c>
      <c r="FW21">
        <v>0.16590168855534751</v>
      </c>
      <c r="FX21">
        <v>1.7188646369042548E-2</v>
      </c>
      <c r="FY21">
        <v>0</v>
      </c>
      <c r="FZ21">
        <v>1</v>
      </c>
      <c r="GA21">
        <v>3</v>
      </c>
      <c r="GB21" t="s">
        <v>419</v>
      </c>
      <c r="GC21">
        <v>3.2488999999999999</v>
      </c>
      <c r="GD21">
        <v>2.8014000000000001</v>
      </c>
      <c r="GE21">
        <v>1.4495900000000001E-2</v>
      </c>
      <c r="GF21">
        <v>1.48126E-2</v>
      </c>
      <c r="GG21">
        <v>9.8960000000000006E-2</v>
      </c>
      <c r="GH21">
        <v>9.0544100000000002E-2</v>
      </c>
      <c r="GI21">
        <v>25818.3</v>
      </c>
      <c r="GJ21">
        <v>30786.799999999999</v>
      </c>
      <c r="GK21">
        <v>26019.599999999999</v>
      </c>
      <c r="GL21">
        <v>30055.5</v>
      </c>
      <c r="GM21">
        <v>32995.5</v>
      </c>
      <c r="GN21">
        <v>35286</v>
      </c>
      <c r="GO21">
        <v>39915.199999999997</v>
      </c>
      <c r="GP21">
        <v>41837.4</v>
      </c>
      <c r="GQ21">
        <v>2.1700499999999998</v>
      </c>
      <c r="GR21">
        <v>1.8373999999999999</v>
      </c>
      <c r="GS21">
        <v>-1.3783599999999999E-3</v>
      </c>
      <c r="GT21">
        <v>0</v>
      </c>
      <c r="GU21">
        <v>24.9968</v>
      </c>
      <c r="GV21">
        <v>999.9</v>
      </c>
      <c r="GW21">
        <v>41.8</v>
      </c>
      <c r="GX21">
        <v>32.5</v>
      </c>
      <c r="GY21">
        <v>20.495000000000001</v>
      </c>
      <c r="GZ21">
        <v>60.579599999999999</v>
      </c>
      <c r="HA21">
        <v>15.837300000000001</v>
      </c>
      <c r="HB21">
        <v>1</v>
      </c>
      <c r="HC21">
        <v>0.117205</v>
      </c>
      <c r="HD21">
        <v>2.1102400000000001</v>
      </c>
      <c r="HE21">
        <v>20.270499999999998</v>
      </c>
      <c r="HF21">
        <v>5.20336</v>
      </c>
      <c r="HG21">
        <v>11.902100000000001</v>
      </c>
      <c r="HH21">
        <v>4.9705500000000002</v>
      </c>
      <c r="HI21">
        <v>3.2810000000000001</v>
      </c>
      <c r="HJ21">
        <v>9999</v>
      </c>
      <c r="HK21">
        <v>9999</v>
      </c>
      <c r="HL21">
        <v>9999</v>
      </c>
      <c r="HM21">
        <v>999.9</v>
      </c>
      <c r="HN21">
        <v>4.9708300000000003</v>
      </c>
      <c r="HO21">
        <v>1.8557300000000001</v>
      </c>
      <c r="HP21">
        <v>1.85287</v>
      </c>
      <c r="HQ21">
        <v>1.8571500000000001</v>
      </c>
      <c r="HR21">
        <v>1.8579000000000001</v>
      </c>
      <c r="HS21">
        <v>1.85684</v>
      </c>
      <c r="HT21">
        <v>1.8504100000000001</v>
      </c>
      <c r="HU21">
        <v>1.85547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0.53400000000000003</v>
      </c>
      <c r="IJ21">
        <v>5.8999999999999999E-3</v>
      </c>
      <c r="IK21">
        <v>0.51185559367063038</v>
      </c>
      <c r="IL21">
        <v>1.5139197566457669E-3</v>
      </c>
      <c r="IM21">
        <v>-6.3554503196813227E-7</v>
      </c>
      <c r="IN21">
        <v>2.0901238852865841E-10</v>
      </c>
      <c r="IO21">
        <v>-0.34448449035794509</v>
      </c>
      <c r="IP21">
        <v>-6.2565476560755753E-3</v>
      </c>
      <c r="IQ21">
        <v>1.2445444242194499E-3</v>
      </c>
      <c r="IR21">
        <v>1.659708129871356E-6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9.6</v>
      </c>
      <c r="IY21">
        <v>0.26489299999999999</v>
      </c>
      <c r="IZ21">
        <v>2.5769000000000002</v>
      </c>
      <c r="JA21">
        <v>1.5991200000000001</v>
      </c>
      <c r="JB21">
        <v>2.3742700000000001</v>
      </c>
      <c r="JC21">
        <v>1.4489700000000001</v>
      </c>
      <c r="JD21">
        <v>2.4597199999999999</v>
      </c>
      <c r="JE21">
        <v>37.194099999999999</v>
      </c>
      <c r="JF21">
        <v>24.297599999999999</v>
      </c>
      <c r="JG21">
        <v>18</v>
      </c>
      <c r="JH21">
        <v>610.87699999999995</v>
      </c>
      <c r="JI21">
        <v>406.13400000000001</v>
      </c>
      <c r="JJ21">
        <v>22.7958</v>
      </c>
      <c r="JK21">
        <v>28.7988</v>
      </c>
      <c r="JL21">
        <v>30.0001</v>
      </c>
      <c r="JM21">
        <v>28.885999999999999</v>
      </c>
      <c r="JN21">
        <v>28.860900000000001</v>
      </c>
      <c r="JO21">
        <v>5.2903399999999996</v>
      </c>
      <c r="JP21">
        <v>27.216200000000001</v>
      </c>
      <c r="JQ21">
        <v>40.809199999999997</v>
      </c>
      <c r="JR21">
        <v>22.816400000000002</v>
      </c>
      <c r="JS21">
        <v>50</v>
      </c>
      <c r="JT21">
        <v>16.755099999999999</v>
      </c>
      <c r="JU21">
        <v>101.495</v>
      </c>
      <c r="JV21">
        <v>101.369</v>
      </c>
    </row>
    <row r="22" spans="1:282" x14ac:dyDescent="0.35">
      <c r="A22">
        <v>6</v>
      </c>
      <c r="B22">
        <v>1717589785.5999999</v>
      </c>
      <c r="C22">
        <v>394</v>
      </c>
      <c r="D22" t="s">
        <v>440</v>
      </c>
      <c r="E22" t="s">
        <v>441</v>
      </c>
      <c r="F22">
        <v>15</v>
      </c>
      <c r="G22">
        <v>1717589777.599999</v>
      </c>
      <c r="H22">
        <f t="shared" si="0"/>
        <v>2.7181783648794391E-3</v>
      </c>
      <c r="I22">
        <f t="shared" si="1"/>
        <v>2.7181783648794391</v>
      </c>
      <c r="J22">
        <f t="shared" si="2"/>
        <v>-2.0279800523982656</v>
      </c>
      <c r="K22">
        <f t="shared" si="3"/>
        <v>-0.68436516129032243</v>
      </c>
      <c r="L22">
        <f t="shared" si="4"/>
        <v>14.317884568551099</v>
      </c>
      <c r="M22">
        <f t="shared" si="5"/>
        <v>1.4355497347865895</v>
      </c>
      <c r="N22">
        <f t="shared" si="6"/>
        <v>-6.8616297406490556E-2</v>
      </c>
      <c r="O22">
        <f t="shared" si="7"/>
        <v>0.2220048385121566</v>
      </c>
      <c r="P22">
        <f t="shared" si="8"/>
        <v>2.9327421211387792</v>
      </c>
      <c r="Q22">
        <f t="shared" si="9"/>
        <v>0.2130732421161021</v>
      </c>
      <c r="R22">
        <f t="shared" si="10"/>
        <v>0.13394330316047312</v>
      </c>
      <c r="S22">
        <f t="shared" si="11"/>
        <v>114.01384447444508</v>
      </c>
      <c r="T22">
        <f t="shared" si="12"/>
        <v>25.048190469712914</v>
      </c>
      <c r="U22">
        <f t="shared" si="13"/>
        <v>24.962222580645172</v>
      </c>
      <c r="V22">
        <f t="shared" si="14"/>
        <v>3.172523187551636</v>
      </c>
      <c r="W22">
        <f t="shared" si="15"/>
        <v>60.273925353574278</v>
      </c>
      <c r="X22">
        <f t="shared" si="16"/>
        <v>1.9259914435173864</v>
      </c>
      <c r="Y22">
        <f t="shared" si="17"/>
        <v>3.1953973998197118</v>
      </c>
      <c r="Z22">
        <f t="shared" si="18"/>
        <v>1.2465317440342496</v>
      </c>
      <c r="AA22">
        <f t="shared" si="19"/>
        <v>-119.87166589118327</v>
      </c>
      <c r="AB22">
        <f t="shared" si="20"/>
        <v>19.05582441044896</v>
      </c>
      <c r="AC22">
        <f t="shared" si="21"/>
        <v>1.374713448455732</v>
      </c>
      <c r="AD22">
        <f t="shared" si="22"/>
        <v>14.572716442166506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53313.759575107528</v>
      </c>
      <c r="AJ22" t="s">
        <v>414</v>
      </c>
      <c r="AK22">
        <v>10056.700000000001</v>
      </c>
      <c r="AL22">
        <v>239.316</v>
      </c>
      <c r="AM22">
        <v>912.8</v>
      </c>
      <c r="AN22">
        <f t="shared" si="26"/>
        <v>0.73782208588957054</v>
      </c>
      <c r="AO22">
        <v>-1</v>
      </c>
      <c r="AP22" t="s">
        <v>442</v>
      </c>
      <c r="AQ22">
        <v>10227.799999999999</v>
      </c>
      <c r="AR22">
        <v>857.53679999999997</v>
      </c>
      <c r="AS22">
        <v>962.85158359071738</v>
      </c>
      <c r="AT22">
        <f t="shared" si="27"/>
        <v>0.10937800319959168</v>
      </c>
      <c r="AU22">
        <v>0.5</v>
      </c>
      <c r="AV22">
        <f t="shared" si="28"/>
        <v>589.18778757659697</v>
      </c>
      <c r="AW22">
        <f t="shared" si="29"/>
        <v>-2.0279800523982656</v>
      </c>
      <c r="AX22">
        <f t="shared" si="30"/>
        <v>32.222091857356681</v>
      </c>
      <c r="AY22">
        <f t="shared" si="31"/>
        <v>-1.7447409367164178E-3</v>
      </c>
      <c r="AZ22">
        <f t="shared" si="32"/>
        <v>-5.1982656978204679E-2</v>
      </c>
      <c r="BA22">
        <f t="shared" si="33"/>
        <v>242.62263217751129</v>
      </c>
      <c r="BB22" t="s">
        <v>416</v>
      </c>
      <c r="BC22">
        <v>0</v>
      </c>
      <c r="BD22">
        <f t="shared" si="34"/>
        <v>242.62263217751129</v>
      </c>
      <c r="BE22">
        <f t="shared" si="35"/>
        <v>0.74801658291643447</v>
      </c>
      <c r="BF22">
        <f t="shared" si="36"/>
        <v>0.14622403526555369</v>
      </c>
      <c r="BG22">
        <f t="shared" si="37"/>
        <v>-7.4684085130094544E-2</v>
      </c>
      <c r="BH22">
        <f t="shared" si="38"/>
        <v>0.145555776355971</v>
      </c>
      <c r="BI22">
        <f t="shared" si="39"/>
        <v>-7.4317405596446881E-2</v>
      </c>
      <c r="BJ22">
        <f t="shared" si="40"/>
        <v>4.137112287629624E-2</v>
      </c>
      <c r="BK22">
        <f t="shared" si="41"/>
        <v>0.9586288771237037</v>
      </c>
      <c r="BL22">
        <v>3572</v>
      </c>
      <c r="BM22">
        <v>290.00000000000011</v>
      </c>
      <c r="BN22">
        <v>957.54</v>
      </c>
      <c r="BO22">
        <v>195</v>
      </c>
      <c r="BP22">
        <v>10227.799999999999</v>
      </c>
      <c r="BQ22">
        <v>956.57</v>
      </c>
      <c r="BR22">
        <v>0.97</v>
      </c>
      <c r="BS22">
        <v>300.00000000000011</v>
      </c>
      <c r="BT22">
        <v>23.9</v>
      </c>
      <c r="BU22">
        <v>962.85158359071738</v>
      </c>
      <c r="BV22">
        <v>2.030514436848494</v>
      </c>
      <c r="BW22">
        <v>-6.4199007891080067</v>
      </c>
      <c r="BX22">
        <v>1.8187027801007121</v>
      </c>
      <c r="BY22">
        <v>0.30796590218885</v>
      </c>
      <c r="BZ22">
        <v>-7.882327030033387E-3</v>
      </c>
      <c r="CA22">
        <v>289.99999999999989</v>
      </c>
      <c r="CB22">
        <v>957.7</v>
      </c>
      <c r="CC22">
        <v>895</v>
      </c>
      <c r="CD22">
        <v>10214.700000000001</v>
      </c>
      <c r="CE22">
        <v>956.57</v>
      </c>
      <c r="CF22">
        <v>1.1299999999999999</v>
      </c>
      <c r="CT22">
        <f t="shared" si="42"/>
        <v>699.99903225806452</v>
      </c>
      <c r="CU22">
        <f t="shared" si="43"/>
        <v>589.18778757659697</v>
      </c>
      <c r="CV22">
        <f t="shared" si="44"/>
        <v>0.84169800303293074</v>
      </c>
      <c r="CW22">
        <f t="shared" si="45"/>
        <v>0.16287714585355637</v>
      </c>
      <c r="CX22">
        <v>6</v>
      </c>
      <c r="CY22">
        <v>0.5</v>
      </c>
      <c r="CZ22" t="s">
        <v>417</v>
      </c>
      <c r="DA22">
        <v>2</v>
      </c>
      <c r="DB22">
        <v>1717589777.599999</v>
      </c>
      <c r="DC22">
        <v>-0.68436516129032243</v>
      </c>
      <c r="DD22">
        <v>-2.7141864516129042</v>
      </c>
      <c r="DE22">
        <v>19.209451612903219</v>
      </c>
      <c r="DF22">
        <v>16.54351290322581</v>
      </c>
      <c r="DG22">
        <v>-1.280365161290322</v>
      </c>
      <c r="DH22">
        <v>19.203383870967741</v>
      </c>
      <c r="DI22">
        <v>600.00561290322571</v>
      </c>
      <c r="DJ22">
        <v>100.1627096774193</v>
      </c>
      <c r="DK22">
        <v>9.9988203225806468E-2</v>
      </c>
      <c r="DL22">
        <v>25.082745161290319</v>
      </c>
      <c r="DM22">
        <v>24.962222580645172</v>
      </c>
      <c r="DN22">
        <v>999.90000000000032</v>
      </c>
      <c r="DO22">
        <v>0</v>
      </c>
      <c r="DP22">
        <v>0</v>
      </c>
      <c r="DQ22">
        <v>10001.93548387097</v>
      </c>
      <c r="DR22">
        <v>0</v>
      </c>
      <c r="DS22">
        <v>436.93512903225798</v>
      </c>
      <c r="DT22">
        <v>1.8921383870967741</v>
      </c>
      <c r="DU22">
        <v>-0.83814819354838699</v>
      </c>
      <c r="DV22">
        <v>-2.759844838709677</v>
      </c>
      <c r="DW22">
        <v>2.665943548387097</v>
      </c>
      <c r="DX22">
        <v>-2.7141864516129042</v>
      </c>
      <c r="DY22">
        <v>16.54351290322581</v>
      </c>
      <c r="DZ22">
        <v>1.924072903225807</v>
      </c>
      <c r="EA22">
        <v>1.6570441935483871</v>
      </c>
      <c r="EB22">
        <v>16.832974193548381</v>
      </c>
      <c r="EC22">
        <v>14.499767741935489</v>
      </c>
      <c r="ED22">
        <v>699.99903225806452</v>
      </c>
      <c r="EE22">
        <v>0.94299200000000005</v>
      </c>
      <c r="EF22">
        <v>5.7007599999999978E-2</v>
      </c>
      <c r="EG22">
        <v>0</v>
      </c>
      <c r="EH22">
        <v>857.59896774193533</v>
      </c>
      <c r="EI22">
        <v>5.0000400000000029</v>
      </c>
      <c r="EJ22">
        <v>6211.3496774193554</v>
      </c>
      <c r="EK22">
        <v>5723.3854838709694</v>
      </c>
      <c r="EL22">
        <v>36.374935483870964</v>
      </c>
      <c r="EM22">
        <v>39.128999999999998</v>
      </c>
      <c r="EN22">
        <v>37.701225806451603</v>
      </c>
      <c r="EO22">
        <v>38.529999999999987</v>
      </c>
      <c r="EP22">
        <v>38.154999999999987</v>
      </c>
      <c r="EQ22">
        <v>655.37870967741935</v>
      </c>
      <c r="ER22">
        <v>39.619999999999983</v>
      </c>
      <c r="ES22">
        <v>0</v>
      </c>
      <c r="ET22">
        <v>87.700000047683716</v>
      </c>
      <c r="EU22">
        <v>0</v>
      </c>
      <c r="EV22">
        <v>857.53679999999997</v>
      </c>
      <c r="EW22">
        <v>6.0139230784994053</v>
      </c>
      <c r="EX22">
        <v>-4.0246152841170062</v>
      </c>
      <c r="EY22">
        <v>6211.5567999999994</v>
      </c>
      <c r="EZ22">
        <v>15</v>
      </c>
      <c r="FA22">
        <v>1717589808.0999999</v>
      </c>
      <c r="FB22" t="s">
        <v>443</v>
      </c>
      <c r="FC22">
        <v>1717589808.0999999</v>
      </c>
      <c r="FD22">
        <v>1717589119.5999999</v>
      </c>
      <c r="FE22">
        <v>8</v>
      </c>
      <c r="FF22">
        <v>0.14099999999999999</v>
      </c>
      <c r="FG22">
        <v>-0.01</v>
      </c>
      <c r="FH22">
        <v>0.59599999999999997</v>
      </c>
      <c r="FI22">
        <v>-0.10199999999999999</v>
      </c>
      <c r="FJ22">
        <v>-3</v>
      </c>
      <c r="FK22">
        <v>16</v>
      </c>
      <c r="FL22">
        <v>0.76</v>
      </c>
      <c r="FM22">
        <v>0.03</v>
      </c>
      <c r="FN22">
        <v>1.9155342500000001</v>
      </c>
      <c r="FO22">
        <v>-0.425585628517828</v>
      </c>
      <c r="FP22">
        <v>5.6850490890031032E-2</v>
      </c>
      <c r="FQ22">
        <v>1</v>
      </c>
      <c r="FR22">
        <v>857.32299999999987</v>
      </c>
      <c r="FS22">
        <v>3.3803819952486469</v>
      </c>
      <c r="FT22">
        <v>1.504295086039428</v>
      </c>
      <c r="FU22">
        <v>0</v>
      </c>
      <c r="FV22">
        <v>2.6515102499999998</v>
      </c>
      <c r="FW22">
        <v>0.20769129455909879</v>
      </c>
      <c r="FX22">
        <v>2.8522754117327121E-2</v>
      </c>
      <c r="FY22">
        <v>0</v>
      </c>
      <c r="FZ22">
        <v>1</v>
      </c>
      <c r="GA22">
        <v>3</v>
      </c>
      <c r="GB22" t="s">
        <v>419</v>
      </c>
      <c r="GC22">
        <v>3.2487400000000002</v>
      </c>
      <c r="GD22">
        <v>2.8016899999999998</v>
      </c>
      <c r="GE22">
        <v>-3.7879599999999998E-4</v>
      </c>
      <c r="GF22">
        <v>-8.1218100000000004E-4</v>
      </c>
      <c r="GG22">
        <v>9.8963800000000005E-2</v>
      </c>
      <c r="GH22">
        <v>8.9352200000000007E-2</v>
      </c>
      <c r="GI22">
        <v>26204.5</v>
      </c>
      <c r="GJ22">
        <v>31272.2</v>
      </c>
      <c r="GK22">
        <v>26016.400000000001</v>
      </c>
      <c r="GL22">
        <v>30053.1</v>
      </c>
      <c r="GM22">
        <v>32990.400000000001</v>
      </c>
      <c r="GN22">
        <v>35328.1</v>
      </c>
      <c r="GO22">
        <v>39910.800000000003</v>
      </c>
      <c r="GP22">
        <v>41834.1</v>
      </c>
      <c r="GQ22">
        <v>2.1697199999999999</v>
      </c>
      <c r="GR22">
        <v>1.83568</v>
      </c>
      <c r="GS22">
        <v>-4.1909499999999997E-3</v>
      </c>
      <c r="GT22">
        <v>0</v>
      </c>
      <c r="GU22">
        <v>25.026299999999999</v>
      </c>
      <c r="GV22">
        <v>999.9</v>
      </c>
      <c r="GW22">
        <v>41.9</v>
      </c>
      <c r="GX22">
        <v>32.5</v>
      </c>
      <c r="GY22">
        <v>20.545500000000001</v>
      </c>
      <c r="GZ22">
        <v>60.929600000000001</v>
      </c>
      <c r="HA22">
        <v>15.945499999999999</v>
      </c>
      <c r="HB22">
        <v>1</v>
      </c>
      <c r="HC22">
        <v>0.120513</v>
      </c>
      <c r="HD22">
        <v>1.9431099999999999</v>
      </c>
      <c r="HE22">
        <v>20.272300000000001</v>
      </c>
      <c r="HF22">
        <v>5.1999199999999997</v>
      </c>
      <c r="HG22">
        <v>11.9023</v>
      </c>
      <c r="HH22">
        <v>4.9705000000000004</v>
      </c>
      <c r="HI22">
        <v>3.2810000000000001</v>
      </c>
      <c r="HJ22">
        <v>9999</v>
      </c>
      <c r="HK22">
        <v>9999</v>
      </c>
      <c r="HL22">
        <v>9999</v>
      </c>
      <c r="HM22">
        <v>999.9</v>
      </c>
      <c r="HN22">
        <v>4.9709399999999997</v>
      </c>
      <c r="HO22">
        <v>1.8557600000000001</v>
      </c>
      <c r="HP22">
        <v>1.8528899999999999</v>
      </c>
      <c r="HQ22">
        <v>1.85717</v>
      </c>
      <c r="HR22">
        <v>1.85791</v>
      </c>
      <c r="HS22">
        <v>1.85684</v>
      </c>
      <c r="HT22">
        <v>1.85043</v>
      </c>
      <c r="HU22">
        <v>1.85547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0.59599999999999997</v>
      </c>
      <c r="IJ22">
        <v>6.1999999999999998E-3</v>
      </c>
      <c r="IK22">
        <v>0.46025595480769232</v>
      </c>
      <c r="IL22">
        <v>1.5139197566457669E-3</v>
      </c>
      <c r="IM22">
        <v>-6.3554503196813227E-7</v>
      </c>
      <c r="IN22">
        <v>2.0901238852865841E-10</v>
      </c>
      <c r="IO22">
        <v>-0.34448449035794509</v>
      </c>
      <c r="IP22">
        <v>-6.2565476560755753E-3</v>
      </c>
      <c r="IQ22">
        <v>1.2445444242194499E-3</v>
      </c>
      <c r="IR22">
        <v>1.659708129871356E-6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11.1</v>
      </c>
      <c r="IY22">
        <v>3.0517599999999999E-2</v>
      </c>
      <c r="IZ22">
        <v>4.99634</v>
      </c>
      <c r="JA22">
        <v>1.5991200000000001</v>
      </c>
      <c r="JB22">
        <v>2.3742700000000001</v>
      </c>
      <c r="JC22">
        <v>1.4489700000000001</v>
      </c>
      <c r="JD22">
        <v>2.4731399999999999</v>
      </c>
      <c r="JE22">
        <v>37.194099999999999</v>
      </c>
      <c r="JF22">
        <v>24.297599999999999</v>
      </c>
      <c r="JG22">
        <v>18</v>
      </c>
      <c r="JH22">
        <v>611.12900000000002</v>
      </c>
      <c r="JI22">
        <v>405.512</v>
      </c>
      <c r="JJ22">
        <v>22.9984</v>
      </c>
      <c r="JK22">
        <v>28.848800000000001</v>
      </c>
      <c r="JL22">
        <v>30.000299999999999</v>
      </c>
      <c r="JM22">
        <v>28.9331</v>
      </c>
      <c r="JN22">
        <v>28.907499999999999</v>
      </c>
      <c r="JO22">
        <v>0</v>
      </c>
      <c r="JP22">
        <v>28.412400000000002</v>
      </c>
      <c r="JQ22">
        <v>40.831600000000002</v>
      </c>
      <c r="JR22">
        <v>23.017700000000001</v>
      </c>
      <c r="JS22">
        <v>0</v>
      </c>
      <c r="JT22">
        <v>16.450399999999998</v>
      </c>
      <c r="JU22">
        <v>101.483</v>
      </c>
      <c r="JV22">
        <v>101.361</v>
      </c>
    </row>
    <row r="23" spans="1:282" x14ac:dyDescent="0.35">
      <c r="A23">
        <v>7</v>
      </c>
      <c r="B23">
        <v>1717589869.0999999</v>
      </c>
      <c r="C23">
        <v>477.5</v>
      </c>
      <c r="D23" t="s">
        <v>444</v>
      </c>
      <c r="E23" t="s">
        <v>445</v>
      </c>
      <c r="F23">
        <v>15</v>
      </c>
      <c r="G23">
        <v>1717589861.099999</v>
      </c>
      <c r="H23">
        <f t="shared" si="0"/>
        <v>3.2062868189760892E-3</v>
      </c>
      <c r="I23">
        <f t="shared" si="1"/>
        <v>3.2062868189760891</v>
      </c>
      <c r="J23">
        <f t="shared" si="2"/>
        <v>7.1104047921262286</v>
      </c>
      <c r="K23">
        <f t="shared" si="3"/>
        <v>392.18170967741941</v>
      </c>
      <c r="L23">
        <f t="shared" si="4"/>
        <v>340.48124471258279</v>
      </c>
      <c r="M23">
        <f t="shared" si="5"/>
        <v>34.136077456789913</v>
      </c>
      <c r="N23">
        <f t="shared" si="6"/>
        <v>39.319479197703757</v>
      </c>
      <c r="O23">
        <f t="shared" si="7"/>
        <v>0.26748338950291284</v>
      </c>
      <c r="P23">
        <f t="shared" si="8"/>
        <v>2.9334064306432639</v>
      </c>
      <c r="Q23">
        <f t="shared" si="9"/>
        <v>0.25463424885754121</v>
      </c>
      <c r="R23">
        <f t="shared" si="10"/>
        <v>0.16024940171171603</v>
      </c>
      <c r="S23">
        <f t="shared" si="11"/>
        <v>114.00977100103917</v>
      </c>
      <c r="T23">
        <f t="shared" si="12"/>
        <v>24.998086595097757</v>
      </c>
      <c r="U23">
        <f t="shared" si="13"/>
        <v>24.926722580645158</v>
      </c>
      <c r="V23">
        <f t="shared" si="14"/>
        <v>3.1658129148580376</v>
      </c>
      <c r="W23">
        <f t="shared" si="15"/>
        <v>60.294967277204528</v>
      </c>
      <c r="X23">
        <f t="shared" si="16"/>
        <v>1.9355040011901621</v>
      </c>
      <c r="Y23">
        <f t="shared" si="17"/>
        <v>3.2100589627849594</v>
      </c>
      <c r="Z23">
        <f t="shared" si="18"/>
        <v>1.2303089136678755</v>
      </c>
      <c r="AA23">
        <f t="shared" si="19"/>
        <v>-141.39724871684552</v>
      </c>
      <c r="AB23">
        <f t="shared" si="20"/>
        <v>36.82858752978872</v>
      </c>
      <c r="AC23">
        <f t="shared" si="21"/>
        <v>2.6568166296839379</v>
      </c>
      <c r="AD23">
        <f t="shared" si="22"/>
        <v>12.09792644366631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53319.269195930916</v>
      </c>
      <c r="AJ23" t="s">
        <v>414</v>
      </c>
      <c r="AK23">
        <v>10056.700000000001</v>
      </c>
      <c r="AL23">
        <v>239.316</v>
      </c>
      <c r="AM23">
        <v>912.8</v>
      </c>
      <c r="AN23">
        <f t="shared" si="26"/>
        <v>0.73782208588957054</v>
      </c>
      <c r="AO23">
        <v>-1</v>
      </c>
      <c r="AP23" t="s">
        <v>446</v>
      </c>
      <c r="AQ23">
        <v>10234.1</v>
      </c>
      <c r="AR23">
        <v>834.50699999999995</v>
      </c>
      <c r="AS23">
        <v>1093.687879304345</v>
      </c>
      <c r="AT23">
        <f t="shared" si="27"/>
        <v>0.23697883482918414</v>
      </c>
      <c r="AU23">
        <v>0.5</v>
      </c>
      <c r="AV23">
        <f t="shared" si="28"/>
        <v>589.16630460023759</v>
      </c>
      <c r="AW23">
        <f t="shared" si="29"/>
        <v>7.1104047921262286</v>
      </c>
      <c r="AX23">
        <f t="shared" si="30"/>
        <v>69.809972192390248</v>
      </c>
      <c r="AY23">
        <f t="shared" si="31"/>
        <v>1.3765900610404593E-2</v>
      </c>
      <c r="AZ23">
        <f t="shared" si="32"/>
        <v>-0.16539259758405772</v>
      </c>
      <c r="BA23">
        <f t="shared" si="33"/>
        <v>250.16366860591219</v>
      </c>
      <c r="BB23" t="s">
        <v>416</v>
      </c>
      <c r="BC23">
        <v>0</v>
      </c>
      <c r="BD23">
        <f t="shared" si="34"/>
        <v>250.16366860591219</v>
      </c>
      <c r="BE23">
        <f t="shared" si="35"/>
        <v>0.77126594036588192</v>
      </c>
      <c r="BF23">
        <f t="shared" si="36"/>
        <v>0.30725956174956126</v>
      </c>
      <c r="BG23">
        <f t="shared" si="37"/>
        <v>-0.27298213323707132</v>
      </c>
      <c r="BH23">
        <f t="shared" si="38"/>
        <v>0.30335839179933899</v>
      </c>
      <c r="BI23">
        <f t="shared" si="39"/>
        <v>-0.26858526602613431</v>
      </c>
      <c r="BJ23">
        <f t="shared" si="40"/>
        <v>9.2108489421317094E-2</v>
      </c>
      <c r="BK23">
        <f t="shared" si="41"/>
        <v>0.90789151057868289</v>
      </c>
      <c r="BL23">
        <v>3573</v>
      </c>
      <c r="BM23">
        <v>290.00000000000011</v>
      </c>
      <c r="BN23">
        <v>1072.08</v>
      </c>
      <c r="BO23">
        <v>125</v>
      </c>
      <c r="BP23">
        <v>10234.1</v>
      </c>
      <c r="BQ23">
        <v>1071.8800000000001</v>
      </c>
      <c r="BR23">
        <v>0.2</v>
      </c>
      <c r="BS23">
        <v>300.00000000000011</v>
      </c>
      <c r="BT23">
        <v>23.9</v>
      </c>
      <c r="BU23">
        <v>1093.687879304345</v>
      </c>
      <c r="BV23">
        <v>2.290898661845886</v>
      </c>
      <c r="BW23">
        <v>-22.322034353481421</v>
      </c>
      <c r="BX23">
        <v>2.0523663318984791</v>
      </c>
      <c r="BY23">
        <v>0.8086028316858942</v>
      </c>
      <c r="BZ23">
        <v>-7.8840662958843295E-3</v>
      </c>
      <c r="CA23">
        <v>289.99999999999989</v>
      </c>
      <c r="CB23">
        <v>1072.55</v>
      </c>
      <c r="CC23">
        <v>815</v>
      </c>
      <c r="CD23">
        <v>10217.9</v>
      </c>
      <c r="CE23">
        <v>1071.8399999999999</v>
      </c>
      <c r="CF23">
        <v>0.71</v>
      </c>
      <c r="CT23">
        <f t="shared" si="42"/>
        <v>699.97345161290332</v>
      </c>
      <c r="CU23">
        <f t="shared" si="43"/>
        <v>589.16630460023759</v>
      </c>
      <c r="CV23">
        <f t="shared" si="44"/>
        <v>0.84169807189495538</v>
      </c>
      <c r="CW23">
        <f t="shared" si="45"/>
        <v>0.1628772787572641</v>
      </c>
      <c r="CX23">
        <v>6</v>
      </c>
      <c r="CY23">
        <v>0.5</v>
      </c>
      <c r="CZ23" t="s">
        <v>417</v>
      </c>
      <c r="DA23">
        <v>2</v>
      </c>
      <c r="DB23">
        <v>1717589861.099999</v>
      </c>
      <c r="DC23">
        <v>392.18170967741941</v>
      </c>
      <c r="DD23">
        <v>400.54941935483868</v>
      </c>
      <c r="DE23">
        <v>19.30517096774194</v>
      </c>
      <c r="DF23">
        <v>16.160835483870969</v>
      </c>
      <c r="DG23">
        <v>390.84570967741939</v>
      </c>
      <c r="DH23">
        <v>19.295096774193549</v>
      </c>
      <c r="DI23">
        <v>600.01019354838718</v>
      </c>
      <c r="DJ23">
        <v>100.1582903225807</v>
      </c>
      <c r="DK23">
        <v>0.1000292967741935</v>
      </c>
      <c r="DL23">
        <v>25.159600000000001</v>
      </c>
      <c r="DM23">
        <v>24.926722580645158</v>
      </c>
      <c r="DN23">
        <v>999.90000000000032</v>
      </c>
      <c r="DO23">
        <v>0</v>
      </c>
      <c r="DP23">
        <v>0</v>
      </c>
      <c r="DQ23">
        <v>10006.16290322581</v>
      </c>
      <c r="DR23">
        <v>0</v>
      </c>
      <c r="DS23">
        <v>437.73187096774188</v>
      </c>
      <c r="DT23">
        <v>-8.5958041935483855</v>
      </c>
      <c r="DU23">
        <v>399.66938709677419</v>
      </c>
      <c r="DV23">
        <v>407.12906451612912</v>
      </c>
      <c r="DW23">
        <v>3.144322580645162</v>
      </c>
      <c r="DX23">
        <v>400.54941935483868</v>
      </c>
      <c r="DY23">
        <v>16.160835483870969</v>
      </c>
      <c r="DZ23">
        <v>1.933571612903225</v>
      </c>
      <c r="EA23">
        <v>1.618641935483871</v>
      </c>
      <c r="EB23">
        <v>16.910603225806451</v>
      </c>
      <c r="EC23">
        <v>14.1373870967742</v>
      </c>
      <c r="ED23">
        <v>699.97345161290332</v>
      </c>
      <c r="EE23">
        <v>0.94298461290322566</v>
      </c>
      <c r="EF23">
        <v>5.701504838709677E-2</v>
      </c>
      <c r="EG23">
        <v>0</v>
      </c>
      <c r="EH23">
        <v>835.07177419354821</v>
      </c>
      <c r="EI23">
        <v>5.0000400000000029</v>
      </c>
      <c r="EJ23">
        <v>6078.3387096774186</v>
      </c>
      <c r="EK23">
        <v>5723.16</v>
      </c>
      <c r="EL23">
        <v>36.145000000000003</v>
      </c>
      <c r="EM23">
        <v>38.934999999999988</v>
      </c>
      <c r="EN23">
        <v>37.45325806451612</v>
      </c>
      <c r="EO23">
        <v>38.307999999999993</v>
      </c>
      <c r="EP23">
        <v>37.941064516129018</v>
      </c>
      <c r="EQ23">
        <v>655.35032258064507</v>
      </c>
      <c r="ER23">
        <v>39.619999999999983</v>
      </c>
      <c r="ES23">
        <v>0</v>
      </c>
      <c r="ET23">
        <v>82.900000095367432</v>
      </c>
      <c r="EU23">
        <v>0</v>
      </c>
      <c r="EV23">
        <v>834.50699999999995</v>
      </c>
      <c r="EW23">
        <v>-50.377153697722839</v>
      </c>
      <c r="EX23">
        <v>-371.90999946368032</v>
      </c>
      <c r="EY23">
        <v>6073.0643999999993</v>
      </c>
      <c r="EZ23">
        <v>15</v>
      </c>
      <c r="FA23">
        <v>1717589890.5999999</v>
      </c>
      <c r="FB23" t="s">
        <v>447</v>
      </c>
      <c r="FC23">
        <v>1717589890.5999999</v>
      </c>
      <c r="FD23">
        <v>1717589119.5999999</v>
      </c>
      <c r="FE23">
        <v>9</v>
      </c>
      <c r="FF23">
        <v>0.219</v>
      </c>
      <c r="FG23">
        <v>-0.01</v>
      </c>
      <c r="FH23">
        <v>1.3360000000000001</v>
      </c>
      <c r="FI23">
        <v>-0.10199999999999999</v>
      </c>
      <c r="FJ23">
        <v>401</v>
      </c>
      <c r="FK23">
        <v>16</v>
      </c>
      <c r="FL23">
        <v>0.37</v>
      </c>
      <c r="FM23">
        <v>0.03</v>
      </c>
      <c r="FN23">
        <v>-6.5890854634146354</v>
      </c>
      <c r="FO23">
        <v>-32.226824195121949</v>
      </c>
      <c r="FP23">
        <v>3.3280744042535999</v>
      </c>
      <c r="FQ23">
        <v>0</v>
      </c>
      <c r="FR23">
        <v>839.39861764705893</v>
      </c>
      <c r="FS23">
        <v>-75.246432427685676</v>
      </c>
      <c r="FT23">
        <v>7.8678445587635517</v>
      </c>
      <c r="FU23">
        <v>0</v>
      </c>
      <c r="FV23">
        <v>3.103984390243903</v>
      </c>
      <c r="FW23">
        <v>0.59831540069686606</v>
      </c>
      <c r="FX23">
        <v>6.5927208012591554E-2</v>
      </c>
      <c r="FY23">
        <v>0</v>
      </c>
      <c r="FZ23">
        <v>0</v>
      </c>
      <c r="GA23">
        <v>3</v>
      </c>
      <c r="GB23" t="s">
        <v>435</v>
      </c>
      <c r="GC23">
        <v>3.24871</v>
      </c>
      <c r="GD23">
        <v>2.8016100000000002</v>
      </c>
      <c r="GE23">
        <v>9.5790299999999995E-2</v>
      </c>
      <c r="GF23">
        <v>9.8674100000000001E-2</v>
      </c>
      <c r="GG23">
        <v>9.9288500000000002E-2</v>
      </c>
      <c r="GH23">
        <v>8.7718599999999994E-2</v>
      </c>
      <c r="GI23">
        <v>23683.7</v>
      </c>
      <c r="GJ23">
        <v>28162.5</v>
      </c>
      <c r="GK23">
        <v>26014.3</v>
      </c>
      <c r="GL23">
        <v>30051.9</v>
      </c>
      <c r="GM23">
        <v>32986.1</v>
      </c>
      <c r="GN23">
        <v>35400.400000000001</v>
      </c>
      <c r="GO23">
        <v>39908.9</v>
      </c>
      <c r="GP23">
        <v>41832</v>
      </c>
      <c r="GQ23">
        <v>2.1705299999999998</v>
      </c>
      <c r="GR23">
        <v>1.8353999999999999</v>
      </c>
      <c r="GS23">
        <v>-8.2775999999999995E-3</v>
      </c>
      <c r="GT23">
        <v>0</v>
      </c>
      <c r="GU23">
        <v>25.0624</v>
      </c>
      <c r="GV23">
        <v>999.9</v>
      </c>
      <c r="GW23">
        <v>41.9</v>
      </c>
      <c r="GX23">
        <v>32.5</v>
      </c>
      <c r="GY23">
        <v>20.549399999999999</v>
      </c>
      <c r="GZ23">
        <v>60.869599999999998</v>
      </c>
      <c r="HA23">
        <v>15.853400000000001</v>
      </c>
      <c r="HB23">
        <v>1</v>
      </c>
      <c r="HC23">
        <v>0.122693</v>
      </c>
      <c r="HD23">
        <v>1.5851599999999999</v>
      </c>
      <c r="HE23">
        <v>20.2761</v>
      </c>
      <c r="HF23">
        <v>5.20336</v>
      </c>
      <c r="HG23">
        <v>11.902100000000001</v>
      </c>
      <c r="HH23">
        <v>4.9696999999999996</v>
      </c>
      <c r="HI23">
        <v>3.2810000000000001</v>
      </c>
      <c r="HJ23">
        <v>9999</v>
      </c>
      <c r="HK23">
        <v>9999</v>
      </c>
      <c r="HL23">
        <v>9999</v>
      </c>
      <c r="HM23">
        <v>999.9</v>
      </c>
      <c r="HN23">
        <v>4.9708300000000003</v>
      </c>
      <c r="HO23">
        <v>1.85571</v>
      </c>
      <c r="HP23">
        <v>1.85287</v>
      </c>
      <c r="HQ23">
        <v>1.8571500000000001</v>
      </c>
      <c r="HR23">
        <v>1.85791</v>
      </c>
      <c r="HS23">
        <v>1.85683</v>
      </c>
      <c r="HT23">
        <v>1.85042</v>
      </c>
      <c r="HU23">
        <v>1.85547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1.3360000000000001</v>
      </c>
      <c r="IJ23">
        <v>1.0200000000000001E-2</v>
      </c>
      <c r="IK23">
        <v>0.60082257171914366</v>
      </c>
      <c r="IL23">
        <v>1.5139197566457669E-3</v>
      </c>
      <c r="IM23">
        <v>-6.3554503196813227E-7</v>
      </c>
      <c r="IN23">
        <v>2.0901238852865841E-10</v>
      </c>
      <c r="IO23">
        <v>-0.34448449035794509</v>
      </c>
      <c r="IP23">
        <v>-6.2565476560755753E-3</v>
      </c>
      <c r="IQ23">
        <v>1.2445444242194499E-3</v>
      </c>
      <c r="IR23">
        <v>1.659708129871356E-6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12.5</v>
      </c>
      <c r="IY23">
        <v>1.0449200000000001</v>
      </c>
      <c r="IZ23">
        <v>2.5598100000000001</v>
      </c>
      <c r="JA23">
        <v>1.5991200000000001</v>
      </c>
      <c r="JB23">
        <v>2.3754900000000001</v>
      </c>
      <c r="JC23">
        <v>1.4489700000000001</v>
      </c>
      <c r="JD23">
        <v>2.4169900000000002</v>
      </c>
      <c r="JE23">
        <v>37.194099999999999</v>
      </c>
      <c r="JF23">
        <v>24.3064</v>
      </c>
      <c r="JG23">
        <v>18</v>
      </c>
      <c r="JH23">
        <v>612.15499999999997</v>
      </c>
      <c r="JI23">
        <v>405.63400000000001</v>
      </c>
      <c r="JJ23">
        <v>23.355699999999999</v>
      </c>
      <c r="JK23">
        <v>28.890999999999998</v>
      </c>
      <c r="JL23">
        <v>30.0001</v>
      </c>
      <c r="JM23">
        <v>28.975999999999999</v>
      </c>
      <c r="JN23">
        <v>28.948899999999998</v>
      </c>
      <c r="JO23">
        <v>20.8828</v>
      </c>
      <c r="JP23">
        <v>29.914000000000001</v>
      </c>
      <c r="JQ23">
        <v>40.259099999999997</v>
      </c>
      <c r="JR23">
        <v>23.3962</v>
      </c>
      <c r="JS23">
        <v>400</v>
      </c>
      <c r="JT23">
        <v>16.056699999999999</v>
      </c>
      <c r="JU23">
        <v>101.477</v>
      </c>
      <c r="JV23">
        <v>101.35599999999999</v>
      </c>
    </row>
    <row r="24" spans="1:282" x14ac:dyDescent="0.35">
      <c r="A24">
        <v>8</v>
      </c>
      <c r="B24">
        <v>1717589951.5999999</v>
      </c>
      <c r="C24">
        <v>560</v>
      </c>
      <c r="D24" t="s">
        <v>448</v>
      </c>
      <c r="E24" t="s">
        <v>449</v>
      </c>
      <c r="F24">
        <v>15</v>
      </c>
      <c r="G24">
        <v>1717589943.599999</v>
      </c>
      <c r="H24">
        <f t="shared" si="0"/>
        <v>3.8799762560497342E-3</v>
      </c>
      <c r="I24">
        <f t="shared" si="1"/>
        <v>3.8799762560497344</v>
      </c>
      <c r="J24">
        <f t="shared" si="2"/>
        <v>11.479099090098385</v>
      </c>
      <c r="K24">
        <f t="shared" si="3"/>
        <v>407.03438709677431</v>
      </c>
      <c r="L24">
        <f t="shared" si="4"/>
        <v>340.98475892690573</v>
      </c>
      <c r="M24">
        <f t="shared" si="5"/>
        <v>34.184937495096733</v>
      </c>
      <c r="N24">
        <f t="shared" si="6"/>
        <v>40.806648147699086</v>
      </c>
      <c r="O24">
        <f t="shared" si="7"/>
        <v>0.32992020563333296</v>
      </c>
      <c r="P24">
        <f t="shared" si="8"/>
        <v>2.9323460738223521</v>
      </c>
      <c r="Q24">
        <f t="shared" si="9"/>
        <v>0.31059842119593684</v>
      </c>
      <c r="R24">
        <f t="shared" si="10"/>
        <v>0.1957656342843474</v>
      </c>
      <c r="S24">
        <f t="shared" si="11"/>
        <v>114.01538962672387</v>
      </c>
      <c r="T24">
        <f t="shared" si="12"/>
        <v>24.974242074542811</v>
      </c>
      <c r="U24">
        <f t="shared" si="13"/>
        <v>24.956896774193549</v>
      </c>
      <c r="V24">
        <f t="shared" si="14"/>
        <v>3.1715157024213823</v>
      </c>
      <c r="W24">
        <f t="shared" si="15"/>
        <v>60.237137721959677</v>
      </c>
      <c r="X24">
        <f t="shared" si="16"/>
        <v>1.9511503938620398</v>
      </c>
      <c r="Y24">
        <f t="shared" si="17"/>
        <v>3.2391153823876668</v>
      </c>
      <c r="Z24">
        <f t="shared" si="18"/>
        <v>1.2203653085593424</v>
      </c>
      <c r="AA24">
        <f t="shared" si="19"/>
        <v>-171.10695289179327</v>
      </c>
      <c r="AB24">
        <f t="shared" si="20"/>
        <v>55.981227819889433</v>
      </c>
      <c r="AC24">
        <f t="shared" si="21"/>
        <v>4.0436436200666765</v>
      </c>
      <c r="AD24">
        <f t="shared" si="22"/>
        <v>2.9333081748867116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53261.236653742082</v>
      </c>
      <c r="AJ24" t="s">
        <v>414</v>
      </c>
      <c r="AK24">
        <v>10056.700000000001</v>
      </c>
      <c r="AL24">
        <v>239.316</v>
      </c>
      <c r="AM24">
        <v>912.8</v>
      </c>
      <c r="AN24">
        <f t="shared" si="26"/>
        <v>0.73782208588957054</v>
      </c>
      <c r="AO24">
        <v>-1</v>
      </c>
      <c r="AP24" t="s">
        <v>450</v>
      </c>
      <c r="AQ24">
        <v>10229.5</v>
      </c>
      <c r="AR24">
        <v>816.10319230769232</v>
      </c>
      <c r="AS24">
        <v>1100.445598804939</v>
      </c>
      <c r="AT24">
        <f t="shared" si="27"/>
        <v>0.25838842629389092</v>
      </c>
      <c r="AU24">
        <v>0.5</v>
      </c>
      <c r="AV24">
        <f t="shared" si="28"/>
        <v>589.1946221900123</v>
      </c>
      <c r="AW24">
        <f t="shared" si="29"/>
        <v>11.479099090098385</v>
      </c>
      <c r="AX24">
        <f t="shared" si="30"/>
        <v>76.120535604250449</v>
      </c>
      <c r="AY24">
        <f t="shared" si="31"/>
        <v>2.1179927005637093E-2</v>
      </c>
      <c r="AZ24">
        <f t="shared" si="32"/>
        <v>-0.17051783296577155</v>
      </c>
      <c r="BA24">
        <f t="shared" si="33"/>
        <v>250.51555065397019</v>
      </c>
      <c r="BB24" t="s">
        <v>416</v>
      </c>
      <c r="BC24">
        <v>0</v>
      </c>
      <c r="BD24">
        <f t="shared" si="34"/>
        <v>250.51555065397019</v>
      </c>
      <c r="BE24">
        <f t="shared" si="35"/>
        <v>0.77235080868511363</v>
      </c>
      <c r="BF24">
        <f t="shared" si="36"/>
        <v>0.33454801029312514</v>
      </c>
      <c r="BG24">
        <f t="shared" si="37"/>
        <v>-0.28333082407450294</v>
      </c>
      <c r="BH24">
        <f t="shared" si="38"/>
        <v>0.33019699577375139</v>
      </c>
      <c r="BI24">
        <f t="shared" si="39"/>
        <v>-0.27861923788083909</v>
      </c>
      <c r="BJ24">
        <f t="shared" si="40"/>
        <v>0.10269470798390648</v>
      </c>
      <c r="BK24">
        <f t="shared" si="41"/>
        <v>0.89730529201609355</v>
      </c>
      <c r="BL24">
        <v>3574</v>
      </c>
      <c r="BM24">
        <v>290.00000000000011</v>
      </c>
      <c r="BN24">
        <v>1083.29</v>
      </c>
      <c r="BO24">
        <v>225</v>
      </c>
      <c r="BP24">
        <v>10229.5</v>
      </c>
      <c r="BQ24">
        <v>1082.6400000000001</v>
      </c>
      <c r="BR24">
        <v>0.65</v>
      </c>
      <c r="BS24">
        <v>300.00000000000011</v>
      </c>
      <c r="BT24">
        <v>23.9</v>
      </c>
      <c r="BU24">
        <v>1100.445598804939</v>
      </c>
      <c r="BV24">
        <v>2.3568203522272242</v>
      </c>
      <c r="BW24">
        <v>-18.217810456006958</v>
      </c>
      <c r="BX24">
        <v>2.1116530237852231</v>
      </c>
      <c r="BY24">
        <v>0.72664222941866052</v>
      </c>
      <c r="BZ24">
        <v>-7.8847750834260336E-3</v>
      </c>
      <c r="CA24">
        <v>289.99999999999989</v>
      </c>
      <c r="CB24">
        <v>1084.22</v>
      </c>
      <c r="CC24">
        <v>725</v>
      </c>
      <c r="CD24">
        <v>10220.6</v>
      </c>
      <c r="CE24">
        <v>1082.6199999999999</v>
      </c>
      <c r="CF24">
        <v>1.6</v>
      </c>
      <c r="CT24">
        <f t="shared" si="42"/>
        <v>700.00700000000006</v>
      </c>
      <c r="CU24">
        <f t="shared" si="43"/>
        <v>589.1946221900123</v>
      </c>
      <c r="CV24">
        <f t="shared" si="44"/>
        <v>0.84169818614672753</v>
      </c>
      <c r="CW24">
        <f t="shared" si="45"/>
        <v>0.16287749926318432</v>
      </c>
      <c r="CX24">
        <v>6</v>
      </c>
      <c r="CY24">
        <v>0.5</v>
      </c>
      <c r="CZ24" t="s">
        <v>417</v>
      </c>
      <c r="DA24">
        <v>2</v>
      </c>
      <c r="DB24">
        <v>1717589943.599999</v>
      </c>
      <c r="DC24">
        <v>407.03438709677431</v>
      </c>
      <c r="DD24">
        <v>420.09280645161289</v>
      </c>
      <c r="DE24">
        <v>19.462154838709679</v>
      </c>
      <c r="DF24">
        <v>15.657680645161291</v>
      </c>
      <c r="DG24">
        <v>405.69125806451609</v>
      </c>
      <c r="DH24">
        <v>19.44549677419354</v>
      </c>
      <c r="DI24">
        <v>599.99832258064521</v>
      </c>
      <c r="DJ24">
        <v>100.1535161290323</v>
      </c>
      <c r="DK24">
        <v>0.1000482903225806</v>
      </c>
      <c r="DL24">
        <v>25.31100967741936</v>
      </c>
      <c r="DM24">
        <v>24.956896774193549</v>
      </c>
      <c r="DN24">
        <v>999.90000000000032</v>
      </c>
      <c r="DO24">
        <v>0</v>
      </c>
      <c r="DP24">
        <v>0</v>
      </c>
      <c r="DQ24">
        <v>10000.596774193549</v>
      </c>
      <c r="DR24">
        <v>0</v>
      </c>
      <c r="DS24">
        <v>437.6022258064516</v>
      </c>
      <c r="DT24">
        <v>-13.058348387096769</v>
      </c>
      <c r="DU24">
        <v>415.11341935483881</v>
      </c>
      <c r="DV24">
        <v>426.77506451612902</v>
      </c>
      <c r="DW24">
        <v>3.8044664516129032</v>
      </c>
      <c r="DX24">
        <v>420.09280645161289</v>
      </c>
      <c r="DY24">
        <v>15.657680645161291</v>
      </c>
      <c r="DZ24">
        <v>1.949203225806452</v>
      </c>
      <c r="EA24">
        <v>1.5681716129032259</v>
      </c>
      <c r="EB24">
        <v>17.03762903225806</v>
      </c>
      <c r="EC24">
        <v>13.64950322580645</v>
      </c>
      <c r="ED24">
        <v>700.00700000000006</v>
      </c>
      <c r="EE24">
        <v>0.94298909677419351</v>
      </c>
      <c r="EF24">
        <v>5.7010648387096761E-2</v>
      </c>
      <c r="EG24">
        <v>0</v>
      </c>
      <c r="EH24">
        <v>815.38967741935517</v>
      </c>
      <c r="EI24">
        <v>5.0000400000000029</v>
      </c>
      <c r="EJ24">
        <v>5948.995806451615</v>
      </c>
      <c r="EK24">
        <v>5723.4451612903213</v>
      </c>
      <c r="EL24">
        <v>35.959354838709672</v>
      </c>
      <c r="EM24">
        <v>38.764000000000003</v>
      </c>
      <c r="EN24">
        <v>37.271999999999998</v>
      </c>
      <c r="EO24">
        <v>38.17499999999999</v>
      </c>
      <c r="EP24">
        <v>37.795999999999999</v>
      </c>
      <c r="EQ24">
        <v>655.3838709677417</v>
      </c>
      <c r="ER24">
        <v>39.624838709677441</v>
      </c>
      <c r="ES24">
        <v>0</v>
      </c>
      <c r="ET24">
        <v>82.099999904632568</v>
      </c>
      <c r="EU24">
        <v>0</v>
      </c>
      <c r="EV24">
        <v>816.10319230769232</v>
      </c>
      <c r="EW24">
        <v>73.339658028042038</v>
      </c>
      <c r="EX24">
        <v>528.84205122439857</v>
      </c>
      <c r="EY24">
        <v>5955.2865384615388</v>
      </c>
      <c r="EZ24">
        <v>15</v>
      </c>
      <c r="FA24">
        <v>1717589890.5999999</v>
      </c>
      <c r="FB24" t="s">
        <v>447</v>
      </c>
      <c r="FC24">
        <v>1717589890.5999999</v>
      </c>
      <c r="FD24">
        <v>1717589119.5999999</v>
      </c>
      <c r="FE24">
        <v>9</v>
      </c>
      <c r="FF24">
        <v>0.219</v>
      </c>
      <c r="FG24">
        <v>-0.01</v>
      </c>
      <c r="FH24">
        <v>1.3360000000000001</v>
      </c>
      <c r="FI24">
        <v>-0.10199999999999999</v>
      </c>
      <c r="FJ24">
        <v>401</v>
      </c>
      <c r="FK24">
        <v>16</v>
      </c>
      <c r="FL24">
        <v>0.37</v>
      </c>
      <c r="FM24">
        <v>0.03</v>
      </c>
      <c r="FN24">
        <v>-13.081759999999999</v>
      </c>
      <c r="FO24">
        <v>0.65453583489683487</v>
      </c>
      <c r="FP24">
        <v>7.2803814460507557E-2</v>
      </c>
      <c r="FQ24">
        <v>0</v>
      </c>
      <c r="FR24">
        <v>813.64699999999993</v>
      </c>
      <c r="FS24">
        <v>56.008311665220901</v>
      </c>
      <c r="FT24">
        <v>6.0066969684335048</v>
      </c>
      <c r="FU24">
        <v>0</v>
      </c>
      <c r="FV24">
        <v>3.7778447499999999</v>
      </c>
      <c r="FW24">
        <v>0.58911973733582057</v>
      </c>
      <c r="FX24">
        <v>6.0930520389518239E-2</v>
      </c>
      <c r="FY24">
        <v>0</v>
      </c>
      <c r="FZ24">
        <v>0</v>
      </c>
      <c r="GA24">
        <v>3</v>
      </c>
      <c r="GB24" t="s">
        <v>435</v>
      </c>
      <c r="GC24">
        <v>3.2483900000000001</v>
      </c>
      <c r="GD24">
        <v>2.8014600000000001</v>
      </c>
      <c r="GE24">
        <v>9.9087099999999997E-2</v>
      </c>
      <c r="GF24">
        <v>0.10238700000000001</v>
      </c>
      <c r="GG24">
        <v>9.9829600000000004E-2</v>
      </c>
      <c r="GH24">
        <v>8.5258399999999998E-2</v>
      </c>
      <c r="GI24">
        <v>23596.3</v>
      </c>
      <c r="GJ24">
        <v>28045.599999999999</v>
      </c>
      <c r="GK24">
        <v>26013.3</v>
      </c>
      <c r="GL24">
        <v>30051.1</v>
      </c>
      <c r="GM24">
        <v>32963.699999999997</v>
      </c>
      <c r="GN24">
        <v>35495.800000000003</v>
      </c>
      <c r="GO24">
        <v>39905.699999999997</v>
      </c>
      <c r="GP24">
        <v>41831</v>
      </c>
      <c r="GQ24">
        <v>2.1706699999999999</v>
      </c>
      <c r="GR24">
        <v>1.83328</v>
      </c>
      <c r="GS24">
        <v>-8.3707299999999998E-3</v>
      </c>
      <c r="GT24">
        <v>0</v>
      </c>
      <c r="GU24">
        <v>25.1038</v>
      </c>
      <c r="GV24">
        <v>999.9</v>
      </c>
      <c r="GW24">
        <v>41.7</v>
      </c>
      <c r="GX24">
        <v>32.5</v>
      </c>
      <c r="GY24">
        <v>20.450299999999999</v>
      </c>
      <c r="GZ24">
        <v>60.769599999999997</v>
      </c>
      <c r="HA24">
        <v>15.973599999999999</v>
      </c>
      <c r="HB24">
        <v>1</v>
      </c>
      <c r="HC24">
        <v>0.12413100000000001</v>
      </c>
      <c r="HD24">
        <v>1.48804</v>
      </c>
      <c r="HE24">
        <v>20.277100000000001</v>
      </c>
      <c r="HF24">
        <v>5.2042599999999997</v>
      </c>
      <c r="HG24">
        <v>11.902100000000001</v>
      </c>
      <c r="HH24">
        <v>4.9710999999999999</v>
      </c>
      <c r="HI24">
        <v>3.2810000000000001</v>
      </c>
      <c r="HJ24">
        <v>9999</v>
      </c>
      <c r="HK24">
        <v>9999</v>
      </c>
      <c r="HL24">
        <v>9999</v>
      </c>
      <c r="HM24">
        <v>999.9</v>
      </c>
      <c r="HN24">
        <v>4.9707999999999997</v>
      </c>
      <c r="HO24">
        <v>1.85568</v>
      </c>
      <c r="HP24">
        <v>1.85287</v>
      </c>
      <c r="HQ24">
        <v>1.8571500000000001</v>
      </c>
      <c r="HR24">
        <v>1.85791</v>
      </c>
      <c r="HS24">
        <v>1.85684</v>
      </c>
      <c r="HT24">
        <v>1.85043</v>
      </c>
      <c r="HU24">
        <v>1.8554600000000001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1.3440000000000001</v>
      </c>
      <c r="IJ24">
        <v>1.6500000000000001E-2</v>
      </c>
      <c r="IK24">
        <v>0.81966394213111271</v>
      </c>
      <c r="IL24">
        <v>1.5139197566457669E-3</v>
      </c>
      <c r="IM24">
        <v>-6.3554503196813227E-7</v>
      </c>
      <c r="IN24">
        <v>2.0901238852865841E-10</v>
      </c>
      <c r="IO24">
        <v>-0.34448449035794509</v>
      </c>
      <c r="IP24">
        <v>-6.2565476560755753E-3</v>
      </c>
      <c r="IQ24">
        <v>1.2445444242194499E-3</v>
      </c>
      <c r="IR24">
        <v>1.659708129871356E-6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13.9</v>
      </c>
      <c r="IY24">
        <v>1.0827599999999999</v>
      </c>
      <c r="IZ24">
        <v>2.5585900000000001</v>
      </c>
      <c r="JA24">
        <v>1.5979000000000001</v>
      </c>
      <c r="JB24">
        <v>2.3742700000000001</v>
      </c>
      <c r="JC24">
        <v>1.4489700000000001</v>
      </c>
      <c r="JD24">
        <v>2.47803</v>
      </c>
      <c r="JE24">
        <v>37.194099999999999</v>
      </c>
      <c r="JF24">
        <v>24.3064</v>
      </c>
      <c r="JG24">
        <v>18</v>
      </c>
      <c r="JH24">
        <v>612.58699999999999</v>
      </c>
      <c r="JI24">
        <v>404.68799999999999</v>
      </c>
      <c r="JJ24">
        <v>23.6814</v>
      </c>
      <c r="JK24">
        <v>28.917100000000001</v>
      </c>
      <c r="JL24">
        <v>30.0001</v>
      </c>
      <c r="JM24">
        <v>29.006900000000002</v>
      </c>
      <c r="JN24">
        <v>28.9787</v>
      </c>
      <c r="JO24">
        <v>21.631699999999999</v>
      </c>
      <c r="JP24">
        <v>32.112400000000001</v>
      </c>
      <c r="JQ24">
        <v>39.450000000000003</v>
      </c>
      <c r="JR24">
        <v>23.705500000000001</v>
      </c>
      <c r="JS24">
        <v>420</v>
      </c>
      <c r="JT24">
        <v>15.492599999999999</v>
      </c>
      <c r="JU24">
        <v>101.471</v>
      </c>
      <c r="JV24">
        <v>101.354</v>
      </c>
    </row>
    <row r="25" spans="1:282" x14ac:dyDescent="0.35">
      <c r="A25">
        <v>9</v>
      </c>
      <c r="B25">
        <v>1717590013.5999999</v>
      </c>
      <c r="C25">
        <v>622</v>
      </c>
      <c r="D25" t="s">
        <v>451</v>
      </c>
      <c r="E25" t="s">
        <v>452</v>
      </c>
      <c r="F25">
        <v>15</v>
      </c>
      <c r="G25">
        <v>1717590005.849999</v>
      </c>
      <c r="H25">
        <f t="shared" si="0"/>
        <v>4.2148485187919671E-3</v>
      </c>
      <c r="I25">
        <f t="shared" si="1"/>
        <v>4.2148485187919666</v>
      </c>
      <c r="J25">
        <f t="shared" si="2"/>
        <v>12.254836950370287</v>
      </c>
      <c r="K25">
        <f t="shared" si="3"/>
        <v>585.33423333333326</v>
      </c>
      <c r="L25">
        <f t="shared" si="4"/>
        <v>516.94790373246008</v>
      </c>
      <c r="M25">
        <f t="shared" si="5"/>
        <v>51.832460744229998</v>
      </c>
      <c r="N25">
        <f t="shared" si="6"/>
        <v>58.6893059289891</v>
      </c>
      <c r="O25">
        <f t="shared" si="7"/>
        <v>0.36094960862316894</v>
      </c>
      <c r="P25">
        <f t="shared" si="8"/>
        <v>2.9326113178741973</v>
      </c>
      <c r="Q25">
        <f t="shared" si="9"/>
        <v>0.33796025123148904</v>
      </c>
      <c r="R25">
        <f t="shared" si="10"/>
        <v>0.2131685258121449</v>
      </c>
      <c r="S25">
        <f t="shared" si="11"/>
        <v>114.01106836269125</v>
      </c>
      <c r="T25">
        <f t="shared" si="12"/>
        <v>24.997912891416519</v>
      </c>
      <c r="U25">
        <f t="shared" si="13"/>
        <v>24.999716666666661</v>
      </c>
      <c r="V25">
        <f t="shared" si="14"/>
        <v>3.1796238790198661</v>
      </c>
      <c r="W25">
        <f t="shared" si="15"/>
        <v>60.150550022106856</v>
      </c>
      <c r="X25">
        <f t="shared" si="16"/>
        <v>1.9612161169611675</v>
      </c>
      <c r="Y25">
        <f t="shared" si="17"/>
        <v>3.2605123581419799</v>
      </c>
      <c r="Z25">
        <f t="shared" si="18"/>
        <v>1.2184077620586986</v>
      </c>
      <c r="AA25">
        <f t="shared" si="19"/>
        <v>-185.87481967872574</v>
      </c>
      <c r="AB25">
        <f t="shared" si="20"/>
        <v>66.724711355863107</v>
      </c>
      <c r="AC25">
        <f t="shared" si="21"/>
        <v>4.8229574991815864</v>
      </c>
      <c r="AD25">
        <f t="shared" si="22"/>
        <v>-0.3160824609898043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53249.467555080577</v>
      </c>
      <c r="AJ25" t="s">
        <v>414</v>
      </c>
      <c r="AK25">
        <v>10056.700000000001</v>
      </c>
      <c r="AL25">
        <v>239.316</v>
      </c>
      <c r="AM25">
        <v>912.8</v>
      </c>
      <c r="AN25">
        <f t="shared" si="26"/>
        <v>0.73782208588957054</v>
      </c>
      <c r="AO25">
        <v>-1</v>
      </c>
      <c r="AP25" t="s">
        <v>453</v>
      </c>
      <c r="AQ25">
        <v>10229.5</v>
      </c>
      <c r="AR25">
        <v>962.27596000000005</v>
      </c>
      <c r="AS25">
        <v>1266.3437506444329</v>
      </c>
      <c r="AT25">
        <f t="shared" si="27"/>
        <v>0.24011473226736024</v>
      </c>
      <c r="AU25">
        <v>0.5</v>
      </c>
      <c r="AV25">
        <f t="shared" si="28"/>
        <v>589.17393017756012</v>
      </c>
      <c r="AW25">
        <f t="shared" si="29"/>
        <v>12.254836950370287</v>
      </c>
      <c r="AX25">
        <f t="shared" si="30"/>
        <v>70.734670251746621</v>
      </c>
      <c r="AY25">
        <f t="shared" si="31"/>
        <v>2.2497324255972527E-2</v>
      </c>
      <c r="AZ25">
        <f t="shared" si="32"/>
        <v>-0.27918466092995459</v>
      </c>
      <c r="BA25">
        <f t="shared" si="33"/>
        <v>258.21642271856877</v>
      </c>
      <c r="BB25" t="s">
        <v>416</v>
      </c>
      <c r="BC25">
        <v>0</v>
      </c>
      <c r="BD25">
        <f t="shared" si="34"/>
        <v>258.21642271856877</v>
      </c>
      <c r="BE25">
        <f t="shared" si="35"/>
        <v>0.79609294665278341</v>
      </c>
      <c r="BF25">
        <f t="shared" si="36"/>
        <v>0.30161645480836868</v>
      </c>
      <c r="BG25">
        <f t="shared" si="37"/>
        <v>-0.54010482834406737</v>
      </c>
      <c r="BH25">
        <f t="shared" si="38"/>
        <v>0.2960657980795926</v>
      </c>
      <c r="BI25">
        <f t="shared" si="39"/>
        <v>-0.52494751270176132</v>
      </c>
      <c r="BJ25">
        <f t="shared" si="40"/>
        <v>8.0935537445696787E-2</v>
      </c>
      <c r="BK25">
        <f t="shared" si="41"/>
        <v>0.91906446255430319</v>
      </c>
      <c r="BL25">
        <v>3575</v>
      </c>
      <c r="BM25">
        <v>290.00000000000011</v>
      </c>
      <c r="BN25">
        <v>1245.3699999999999</v>
      </c>
      <c r="BO25">
        <v>295</v>
      </c>
      <c r="BP25">
        <v>10229.5</v>
      </c>
      <c r="BQ25">
        <v>1244.56</v>
      </c>
      <c r="BR25">
        <v>0.81</v>
      </c>
      <c r="BS25">
        <v>300.00000000000011</v>
      </c>
      <c r="BT25">
        <v>23.9</v>
      </c>
      <c r="BU25">
        <v>1266.3437506444329</v>
      </c>
      <c r="BV25">
        <v>2.0298967701367112</v>
      </c>
      <c r="BW25">
        <v>-22.280589546607789</v>
      </c>
      <c r="BX25">
        <v>1.819151916652366</v>
      </c>
      <c r="BY25">
        <v>0.84270400356104169</v>
      </c>
      <c r="BZ25">
        <v>-7.8865592880978889E-3</v>
      </c>
      <c r="CA25">
        <v>289.99999999999989</v>
      </c>
      <c r="CB25">
        <v>1246</v>
      </c>
      <c r="CC25">
        <v>655</v>
      </c>
      <c r="CD25">
        <v>10224.700000000001</v>
      </c>
      <c r="CE25">
        <v>1244.55</v>
      </c>
      <c r="CF25">
        <v>1.45</v>
      </c>
      <c r="CT25">
        <f t="shared" si="42"/>
        <v>699.9826333333333</v>
      </c>
      <c r="CU25">
        <f t="shared" si="43"/>
        <v>589.17393017756012</v>
      </c>
      <c r="CV25">
        <f t="shared" si="44"/>
        <v>0.84169792523551679</v>
      </c>
      <c r="CW25">
        <f t="shared" si="45"/>
        <v>0.16287699570454761</v>
      </c>
      <c r="CX25">
        <v>6</v>
      </c>
      <c r="CY25">
        <v>0.5</v>
      </c>
      <c r="CZ25" t="s">
        <v>417</v>
      </c>
      <c r="DA25">
        <v>2</v>
      </c>
      <c r="DB25">
        <v>1717590005.849999</v>
      </c>
      <c r="DC25">
        <v>585.33423333333326</v>
      </c>
      <c r="DD25">
        <v>600.05596666666679</v>
      </c>
      <c r="DE25">
        <v>19.56007</v>
      </c>
      <c r="DF25">
        <v>15.427720000000001</v>
      </c>
      <c r="DG25">
        <v>583.78723333333323</v>
      </c>
      <c r="DH25">
        <v>19.539269999999998</v>
      </c>
      <c r="DI25">
        <v>600.00810000000013</v>
      </c>
      <c r="DJ25">
        <v>100.16630000000001</v>
      </c>
      <c r="DK25">
        <v>0.10001382</v>
      </c>
      <c r="DL25">
        <v>25.421749999999999</v>
      </c>
      <c r="DM25">
        <v>24.999716666666661</v>
      </c>
      <c r="DN25">
        <v>999.9000000000002</v>
      </c>
      <c r="DO25">
        <v>0</v>
      </c>
      <c r="DP25">
        <v>0</v>
      </c>
      <c r="DQ25">
        <v>10000.831666666671</v>
      </c>
      <c r="DR25">
        <v>0</v>
      </c>
      <c r="DS25">
        <v>436.99930000000012</v>
      </c>
      <c r="DT25">
        <v>-14.74037</v>
      </c>
      <c r="DU25">
        <v>596.99286666666671</v>
      </c>
      <c r="DV25">
        <v>609.45856666666657</v>
      </c>
      <c r="DW25">
        <v>4.1323473333333327</v>
      </c>
      <c r="DX25">
        <v>600.05596666666679</v>
      </c>
      <c r="DY25">
        <v>15.427720000000001</v>
      </c>
      <c r="DZ25">
        <v>1.9592586666666669</v>
      </c>
      <c r="EA25">
        <v>1.5453373333333329</v>
      </c>
      <c r="EB25">
        <v>17.118860000000002</v>
      </c>
      <c r="EC25">
        <v>13.42424666666667</v>
      </c>
      <c r="ED25">
        <v>699.9826333333333</v>
      </c>
      <c r="EE25">
        <v>0.9429963333333331</v>
      </c>
      <c r="EF25">
        <v>5.7003759999999987E-2</v>
      </c>
      <c r="EG25">
        <v>0</v>
      </c>
      <c r="EH25">
        <v>961.77590000000009</v>
      </c>
      <c r="EI25">
        <v>5.000040000000002</v>
      </c>
      <c r="EJ25">
        <v>6957.0410000000002</v>
      </c>
      <c r="EK25">
        <v>5723.2566666666671</v>
      </c>
      <c r="EL25">
        <v>35.866599999999991</v>
      </c>
      <c r="EM25">
        <v>38.653933333333327</v>
      </c>
      <c r="EN25">
        <v>37.125</v>
      </c>
      <c r="EO25">
        <v>38.061999999999991</v>
      </c>
      <c r="EP25">
        <v>37.686999999999991</v>
      </c>
      <c r="EQ25">
        <v>655.36633333333316</v>
      </c>
      <c r="ER25">
        <v>39.617333333333328</v>
      </c>
      <c r="ES25">
        <v>0</v>
      </c>
      <c r="ET25">
        <v>61.299999952316277</v>
      </c>
      <c r="EU25">
        <v>0</v>
      </c>
      <c r="EV25">
        <v>962.27596000000005</v>
      </c>
      <c r="EW25">
        <v>72.793461585830883</v>
      </c>
      <c r="EX25">
        <v>513.44615447229694</v>
      </c>
      <c r="EY25">
        <v>6960.7440000000006</v>
      </c>
      <c r="EZ25">
        <v>15</v>
      </c>
      <c r="FA25">
        <v>1717590038.5999999</v>
      </c>
      <c r="FB25" t="s">
        <v>454</v>
      </c>
      <c r="FC25">
        <v>1717590038.5999999</v>
      </c>
      <c r="FD25">
        <v>1717589119.5999999</v>
      </c>
      <c r="FE25">
        <v>10</v>
      </c>
      <c r="FF25">
        <v>4.0000000000000001E-3</v>
      </c>
      <c r="FG25">
        <v>-0.01</v>
      </c>
      <c r="FH25">
        <v>1.5469999999999999</v>
      </c>
      <c r="FI25">
        <v>-0.10199999999999999</v>
      </c>
      <c r="FJ25">
        <v>600</v>
      </c>
      <c r="FK25">
        <v>16</v>
      </c>
      <c r="FL25">
        <v>0.28000000000000003</v>
      </c>
      <c r="FM25">
        <v>0.03</v>
      </c>
      <c r="FN25">
        <v>-15.0384925</v>
      </c>
      <c r="FO25">
        <v>6.110907692307725</v>
      </c>
      <c r="FP25">
        <v>0.60941098422472662</v>
      </c>
      <c r="FQ25">
        <v>0</v>
      </c>
      <c r="FR25">
        <v>957.32217647058837</v>
      </c>
      <c r="FS25">
        <v>88.292467572975241</v>
      </c>
      <c r="FT25">
        <v>8.9316189444499905</v>
      </c>
      <c r="FU25">
        <v>0</v>
      </c>
      <c r="FV25">
        <v>4.1273020000000002</v>
      </c>
      <c r="FW25">
        <v>0.16041500938086259</v>
      </c>
      <c r="FX25">
        <v>1.7833821547834371E-2</v>
      </c>
      <c r="FY25">
        <v>0</v>
      </c>
      <c r="FZ25">
        <v>0</v>
      </c>
      <c r="GA25">
        <v>3</v>
      </c>
      <c r="GB25" t="s">
        <v>435</v>
      </c>
      <c r="GC25">
        <v>3.2484799999999998</v>
      </c>
      <c r="GD25">
        <v>2.8013599999999999</v>
      </c>
      <c r="GE25">
        <v>0.12969700000000001</v>
      </c>
      <c r="GF25">
        <v>0.13297600000000001</v>
      </c>
      <c r="GG25">
        <v>0.10018199999999999</v>
      </c>
      <c r="GH25">
        <v>8.4672399999999995E-2</v>
      </c>
      <c r="GI25">
        <v>22794.9</v>
      </c>
      <c r="GJ25">
        <v>27090.5</v>
      </c>
      <c r="GK25">
        <v>26013.7</v>
      </c>
      <c r="GL25">
        <v>30051.8</v>
      </c>
      <c r="GM25">
        <v>32955.300000000003</v>
      </c>
      <c r="GN25">
        <v>35522.400000000001</v>
      </c>
      <c r="GO25">
        <v>39907.800000000003</v>
      </c>
      <c r="GP25">
        <v>41831.699999999997</v>
      </c>
      <c r="GQ25">
        <v>2.17123</v>
      </c>
      <c r="GR25">
        <v>1.83342</v>
      </c>
      <c r="GS25">
        <v>-8.1583899999999997E-3</v>
      </c>
      <c r="GT25">
        <v>0</v>
      </c>
      <c r="GU25">
        <v>25.137599999999999</v>
      </c>
      <c r="GV25">
        <v>999.9</v>
      </c>
      <c r="GW25">
        <v>41.5</v>
      </c>
      <c r="GX25">
        <v>32.4</v>
      </c>
      <c r="GY25">
        <v>20.236899999999999</v>
      </c>
      <c r="GZ25">
        <v>60.5396</v>
      </c>
      <c r="HA25">
        <v>15.6851</v>
      </c>
      <c r="HB25">
        <v>1</v>
      </c>
      <c r="HC25">
        <v>0.12433900000000001</v>
      </c>
      <c r="HD25">
        <v>1.68604</v>
      </c>
      <c r="HE25">
        <v>20.274899999999999</v>
      </c>
      <c r="HF25">
        <v>5.2000700000000002</v>
      </c>
      <c r="HG25">
        <v>11.902100000000001</v>
      </c>
      <c r="HH25">
        <v>4.9707999999999997</v>
      </c>
      <c r="HI25">
        <v>3.2810000000000001</v>
      </c>
      <c r="HJ25">
        <v>9999</v>
      </c>
      <c r="HK25">
        <v>9999</v>
      </c>
      <c r="HL25">
        <v>9999</v>
      </c>
      <c r="HM25">
        <v>999.9</v>
      </c>
      <c r="HN25">
        <v>4.9708199999999998</v>
      </c>
      <c r="HO25">
        <v>1.8556600000000001</v>
      </c>
      <c r="HP25">
        <v>1.85287</v>
      </c>
      <c r="HQ25">
        <v>1.8571500000000001</v>
      </c>
      <c r="HR25">
        <v>1.85791</v>
      </c>
      <c r="HS25">
        <v>1.85684</v>
      </c>
      <c r="HT25">
        <v>1.85042</v>
      </c>
      <c r="HU25">
        <v>1.85547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1.5469999999999999</v>
      </c>
      <c r="IJ25">
        <v>2.0500000000000001E-2</v>
      </c>
      <c r="IK25">
        <v>0.81966394213111271</v>
      </c>
      <c r="IL25">
        <v>1.5139197566457669E-3</v>
      </c>
      <c r="IM25">
        <v>-6.3554503196813227E-7</v>
      </c>
      <c r="IN25">
        <v>2.0901238852865841E-10</v>
      </c>
      <c r="IO25">
        <v>-0.34448449035794509</v>
      </c>
      <c r="IP25">
        <v>-6.2565476560755753E-3</v>
      </c>
      <c r="IQ25">
        <v>1.2445444242194499E-3</v>
      </c>
      <c r="IR25">
        <v>1.659708129871356E-6</v>
      </c>
      <c r="IS25">
        <v>-1</v>
      </c>
      <c r="IT25">
        <v>2069</v>
      </c>
      <c r="IU25">
        <v>3</v>
      </c>
      <c r="IV25">
        <v>25</v>
      </c>
      <c r="IW25">
        <v>2</v>
      </c>
      <c r="IX25">
        <v>14.9</v>
      </c>
      <c r="IY25">
        <v>1.4416500000000001</v>
      </c>
      <c r="IZ25">
        <v>2.5671400000000002</v>
      </c>
      <c r="JA25">
        <v>1.5991200000000001</v>
      </c>
      <c r="JB25">
        <v>2.3754900000000001</v>
      </c>
      <c r="JC25">
        <v>1.4489700000000001</v>
      </c>
      <c r="JD25">
        <v>2.4133300000000002</v>
      </c>
      <c r="JE25">
        <v>37.2181</v>
      </c>
      <c r="JF25">
        <v>24.297599999999999</v>
      </c>
      <c r="JG25">
        <v>18</v>
      </c>
      <c r="JH25">
        <v>613.09100000000001</v>
      </c>
      <c r="JI25">
        <v>404.85700000000003</v>
      </c>
      <c r="JJ25">
        <v>23.665199999999999</v>
      </c>
      <c r="JK25">
        <v>28.922000000000001</v>
      </c>
      <c r="JL25">
        <v>30.0001</v>
      </c>
      <c r="JM25">
        <v>29.0168</v>
      </c>
      <c r="JN25">
        <v>28.9922</v>
      </c>
      <c r="JO25">
        <v>28.802900000000001</v>
      </c>
      <c r="JP25">
        <v>32.112400000000001</v>
      </c>
      <c r="JQ25">
        <v>38.687600000000003</v>
      </c>
      <c r="JR25">
        <v>23.658999999999999</v>
      </c>
      <c r="JS25">
        <v>600</v>
      </c>
      <c r="JT25">
        <v>15.4727</v>
      </c>
      <c r="JU25">
        <v>101.474</v>
      </c>
      <c r="JV25">
        <v>101.35599999999999</v>
      </c>
    </row>
    <row r="26" spans="1:282" x14ac:dyDescent="0.35">
      <c r="A26">
        <v>10</v>
      </c>
      <c r="B26">
        <v>1717590099.5999999</v>
      </c>
      <c r="C26">
        <v>708</v>
      </c>
      <c r="D26" t="s">
        <v>455</v>
      </c>
      <c r="E26" t="s">
        <v>456</v>
      </c>
      <c r="F26">
        <v>15</v>
      </c>
      <c r="G26">
        <v>1717590091.599999</v>
      </c>
      <c r="H26">
        <f t="shared" si="0"/>
        <v>3.4540464601620332E-3</v>
      </c>
      <c r="I26">
        <f t="shared" si="1"/>
        <v>3.4540464601620333</v>
      </c>
      <c r="J26">
        <f t="shared" si="2"/>
        <v>11.069800672343678</v>
      </c>
      <c r="K26">
        <f t="shared" si="3"/>
        <v>786.1920967741936</v>
      </c>
      <c r="L26">
        <f t="shared" si="4"/>
        <v>706.2229207703449</v>
      </c>
      <c r="M26">
        <f t="shared" si="5"/>
        <v>70.804984121232138</v>
      </c>
      <c r="N26">
        <f t="shared" si="6"/>
        <v>78.822588861339128</v>
      </c>
      <c r="O26">
        <f t="shared" si="7"/>
        <v>0.2856603918205563</v>
      </c>
      <c r="P26">
        <f t="shared" si="8"/>
        <v>2.9317946577313543</v>
      </c>
      <c r="Q26">
        <f t="shared" si="9"/>
        <v>0.27104919754364726</v>
      </c>
      <c r="R26">
        <f t="shared" si="10"/>
        <v>0.17065620478455384</v>
      </c>
      <c r="S26">
        <f t="shared" si="11"/>
        <v>114.01616738314848</v>
      </c>
      <c r="T26">
        <f t="shared" si="12"/>
        <v>25.164214736978877</v>
      </c>
      <c r="U26">
        <f t="shared" si="13"/>
        <v>25.02814193548387</v>
      </c>
      <c r="V26">
        <f t="shared" si="14"/>
        <v>3.1850163548139236</v>
      </c>
      <c r="W26">
        <f t="shared" si="15"/>
        <v>59.613054689771502</v>
      </c>
      <c r="X26">
        <f t="shared" si="16"/>
        <v>1.9400502618768398</v>
      </c>
      <c r="Y26">
        <f t="shared" si="17"/>
        <v>3.2544050493183607</v>
      </c>
      <c r="Z26">
        <f t="shared" si="18"/>
        <v>1.2449660929370838</v>
      </c>
      <c r="AA26">
        <f t="shared" si="19"/>
        <v>-152.32344889314567</v>
      </c>
      <c r="AB26">
        <f t="shared" si="20"/>
        <v>57.227524067979381</v>
      </c>
      <c r="AC26">
        <f t="shared" si="21"/>
        <v>4.1375740143347368</v>
      </c>
      <c r="AD26">
        <f t="shared" si="22"/>
        <v>23.057816572316931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53231.169782938159</v>
      </c>
      <c r="AJ26" t="s">
        <v>414</v>
      </c>
      <c r="AK26">
        <v>10056.700000000001</v>
      </c>
      <c r="AL26">
        <v>239.316</v>
      </c>
      <c r="AM26">
        <v>912.8</v>
      </c>
      <c r="AN26">
        <f t="shared" si="26"/>
        <v>0.73782208588957054</v>
      </c>
      <c r="AO26">
        <v>-1</v>
      </c>
      <c r="AP26" t="s">
        <v>457</v>
      </c>
      <c r="AQ26">
        <v>10236</v>
      </c>
      <c r="AR26">
        <v>993.2008461538461</v>
      </c>
      <c r="AS26">
        <v>1252.5671807654651</v>
      </c>
      <c r="AT26">
        <f t="shared" si="27"/>
        <v>0.20706780330386421</v>
      </c>
      <c r="AU26">
        <v>0.5</v>
      </c>
      <c r="AV26">
        <f t="shared" si="28"/>
        <v>589.20284252177191</v>
      </c>
      <c r="AW26">
        <f t="shared" si="29"/>
        <v>11.069800672343678</v>
      </c>
      <c r="AX26">
        <f t="shared" si="30"/>
        <v>61.002469150687972</v>
      </c>
      <c r="AY26">
        <f t="shared" si="31"/>
        <v>2.0484966808179784E-2</v>
      </c>
      <c r="AZ26">
        <f t="shared" si="32"/>
        <v>-0.2712566527232716</v>
      </c>
      <c r="BA26">
        <f t="shared" si="33"/>
        <v>257.63861508410275</v>
      </c>
      <c r="BB26" t="s">
        <v>416</v>
      </c>
      <c r="BC26">
        <v>0</v>
      </c>
      <c r="BD26">
        <f t="shared" si="34"/>
        <v>257.63861508410275</v>
      </c>
      <c r="BE26">
        <f t="shared" si="35"/>
        <v>0.7943115395002962</v>
      </c>
      <c r="BF26">
        <f t="shared" si="36"/>
        <v>0.26068839870327348</v>
      </c>
      <c r="BG26">
        <f t="shared" si="37"/>
        <v>-0.51860074263851941</v>
      </c>
      <c r="BH26">
        <f t="shared" si="38"/>
        <v>0.25597437193774553</v>
      </c>
      <c r="BI26">
        <f t="shared" si="39"/>
        <v>-0.50449183761672911</v>
      </c>
      <c r="BJ26">
        <f t="shared" si="40"/>
        <v>6.762317840393807E-2</v>
      </c>
      <c r="BK26">
        <f t="shared" si="41"/>
        <v>0.93237682159606194</v>
      </c>
      <c r="BL26">
        <v>3576</v>
      </c>
      <c r="BM26">
        <v>290.00000000000011</v>
      </c>
      <c r="BN26">
        <v>1235.47</v>
      </c>
      <c r="BO26">
        <v>155</v>
      </c>
      <c r="BP26">
        <v>10236</v>
      </c>
      <c r="BQ26">
        <v>1234.33</v>
      </c>
      <c r="BR26">
        <v>1.1399999999999999</v>
      </c>
      <c r="BS26">
        <v>300.00000000000011</v>
      </c>
      <c r="BT26">
        <v>23.9</v>
      </c>
      <c r="BU26">
        <v>1252.5671807654651</v>
      </c>
      <c r="BV26">
        <v>2.1542244202783301</v>
      </c>
      <c r="BW26">
        <v>-18.665085485505511</v>
      </c>
      <c r="BX26">
        <v>1.930676528128441</v>
      </c>
      <c r="BY26">
        <v>0.76947762146433918</v>
      </c>
      <c r="BZ26">
        <v>-7.8869325917686282E-3</v>
      </c>
      <c r="CA26">
        <v>289.99999999999989</v>
      </c>
      <c r="CB26">
        <v>1234.19</v>
      </c>
      <c r="CC26">
        <v>645</v>
      </c>
      <c r="CD26">
        <v>10225.6</v>
      </c>
      <c r="CE26">
        <v>1234.31</v>
      </c>
      <c r="CF26">
        <v>-0.12</v>
      </c>
      <c r="CT26">
        <f t="shared" si="42"/>
        <v>700.01732258064544</v>
      </c>
      <c r="CU26">
        <f t="shared" si="43"/>
        <v>589.20284252177191</v>
      </c>
      <c r="CV26">
        <f t="shared" si="44"/>
        <v>0.84169751735521214</v>
      </c>
      <c r="CW26">
        <f t="shared" si="45"/>
        <v>0.16287620849555942</v>
      </c>
      <c r="CX26">
        <v>6</v>
      </c>
      <c r="CY26">
        <v>0.5</v>
      </c>
      <c r="CZ26" t="s">
        <v>417</v>
      </c>
      <c r="DA26">
        <v>2</v>
      </c>
      <c r="DB26">
        <v>1717590091.599999</v>
      </c>
      <c r="DC26">
        <v>786.1920967741936</v>
      </c>
      <c r="DD26">
        <v>799.97790322580647</v>
      </c>
      <c r="DE26">
        <v>19.35044516129032</v>
      </c>
      <c r="DF26">
        <v>15.963122580645161</v>
      </c>
      <c r="DG26">
        <v>784.8170967741936</v>
      </c>
      <c r="DH26">
        <v>19.338487096774191</v>
      </c>
      <c r="DI26">
        <v>599.97990322580631</v>
      </c>
      <c r="DJ26">
        <v>100.1587419354838</v>
      </c>
      <c r="DK26">
        <v>9.9946983870967759E-2</v>
      </c>
      <c r="DL26">
        <v>25.390206451612901</v>
      </c>
      <c r="DM26">
        <v>25.02814193548387</v>
      </c>
      <c r="DN26">
        <v>999.90000000000032</v>
      </c>
      <c r="DO26">
        <v>0</v>
      </c>
      <c r="DP26">
        <v>0</v>
      </c>
      <c r="DQ26">
        <v>9996.9335483870964</v>
      </c>
      <c r="DR26">
        <v>0</v>
      </c>
      <c r="DS26">
        <v>437.07606451612912</v>
      </c>
      <c r="DT26">
        <v>-13.43938709677419</v>
      </c>
      <c r="DU26">
        <v>802.05864516129043</v>
      </c>
      <c r="DV26">
        <v>812.955193548387</v>
      </c>
      <c r="DW26">
        <v>3.387319677419355</v>
      </c>
      <c r="DX26">
        <v>799.97790322580647</v>
      </c>
      <c r="DY26">
        <v>15.963122580645161</v>
      </c>
      <c r="DZ26">
        <v>1.9381174193548389</v>
      </c>
      <c r="EA26">
        <v>1.5988464516129031</v>
      </c>
      <c r="EB26">
        <v>16.94763225806452</v>
      </c>
      <c r="EC26">
        <v>13.947641935483871</v>
      </c>
      <c r="ED26">
        <v>700.01732258064544</v>
      </c>
      <c r="EE26">
        <v>0.94301499999999983</v>
      </c>
      <c r="EF26">
        <v>5.6985499999999981E-2</v>
      </c>
      <c r="EG26">
        <v>0</v>
      </c>
      <c r="EH26">
        <v>992.88658064516119</v>
      </c>
      <c r="EI26">
        <v>5.0000400000000029</v>
      </c>
      <c r="EJ26">
        <v>7174.2012903225796</v>
      </c>
      <c r="EK26">
        <v>5723.5822580645154</v>
      </c>
      <c r="EL26">
        <v>35.691064516129018</v>
      </c>
      <c r="EM26">
        <v>38.531999999999989</v>
      </c>
      <c r="EN26">
        <v>37</v>
      </c>
      <c r="EO26">
        <v>37.941064516129018</v>
      </c>
      <c r="EP26">
        <v>37.561999999999983</v>
      </c>
      <c r="EQ26">
        <v>655.41225806451587</v>
      </c>
      <c r="ER26">
        <v>39.609999999999978</v>
      </c>
      <c r="ES26">
        <v>0</v>
      </c>
      <c r="ET26">
        <v>85.700000047683716</v>
      </c>
      <c r="EU26">
        <v>0</v>
      </c>
      <c r="EV26">
        <v>993.2008461538461</v>
      </c>
      <c r="EW26">
        <v>13.237948739309671</v>
      </c>
      <c r="EX26">
        <v>84.95794867531049</v>
      </c>
      <c r="EY26">
        <v>7175.1992307692317</v>
      </c>
      <c r="EZ26">
        <v>15</v>
      </c>
      <c r="FA26">
        <v>1717590125.0999999</v>
      </c>
      <c r="FB26" t="s">
        <v>458</v>
      </c>
      <c r="FC26">
        <v>1717590125.0999999</v>
      </c>
      <c r="FD26">
        <v>1717589119.5999999</v>
      </c>
      <c r="FE26">
        <v>11</v>
      </c>
      <c r="FF26">
        <v>-0.35799999999999998</v>
      </c>
      <c r="FG26">
        <v>-0.01</v>
      </c>
      <c r="FH26">
        <v>1.375</v>
      </c>
      <c r="FI26">
        <v>-0.10199999999999999</v>
      </c>
      <c r="FJ26">
        <v>800</v>
      </c>
      <c r="FK26">
        <v>16</v>
      </c>
      <c r="FL26">
        <v>0.28999999999999998</v>
      </c>
      <c r="FM26">
        <v>0.03</v>
      </c>
      <c r="FN26">
        <v>-13.6071975</v>
      </c>
      <c r="FO26">
        <v>3.5186195121951398</v>
      </c>
      <c r="FP26">
        <v>0.37615643387259762</v>
      </c>
      <c r="FQ26">
        <v>0</v>
      </c>
      <c r="FR26">
        <v>992.48985294117642</v>
      </c>
      <c r="FS26">
        <v>13.68887700868261</v>
      </c>
      <c r="FT26">
        <v>1.9735857353670521</v>
      </c>
      <c r="FU26">
        <v>0</v>
      </c>
      <c r="FV26">
        <v>3.4227889999999999</v>
      </c>
      <c r="FW26">
        <v>-0.94003519699812976</v>
      </c>
      <c r="FX26">
        <v>9.1275707222677832E-2</v>
      </c>
      <c r="FY26">
        <v>0</v>
      </c>
      <c r="FZ26">
        <v>0</v>
      </c>
      <c r="GA26">
        <v>3</v>
      </c>
      <c r="GB26" t="s">
        <v>435</v>
      </c>
      <c r="GC26">
        <v>3.2486000000000002</v>
      </c>
      <c r="GD26">
        <v>2.8015300000000001</v>
      </c>
      <c r="GE26">
        <v>0.15905</v>
      </c>
      <c r="GF26">
        <v>0.161991</v>
      </c>
      <c r="GG26">
        <v>9.9286200000000005E-2</v>
      </c>
      <c r="GH26">
        <v>8.7426799999999999E-2</v>
      </c>
      <c r="GI26">
        <v>22026.5</v>
      </c>
      <c r="GJ26">
        <v>26183.9</v>
      </c>
      <c r="GK26">
        <v>26014.1</v>
      </c>
      <c r="GL26">
        <v>30051.7</v>
      </c>
      <c r="GM26">
        <v>32992.1</v>
      </c>
      <c r="GN26">
        <v>35417.699999999997</v>
      </c>
      <c r="GO26">
        <v>39908.699999999997</v>
      </c>
      <c r="GP26">
        <v>41831.4</v>
      </c>
      <c r="GQ26">
        <v>2.17055</v>
      </c>
      <c r="GR26">
        <v>1.8362799999999999</v>
      </c>
      <c r="GS26">
        <v>-7.3946999999999997E-3</v>
      </c>
      <c r="GT26">
        <v>0</v>
      </c>
      <c r="GU26">
        <v>25.1492</v>
      </c>
      <c r="GV26">
        <v>999.9</v>
      </c>
      <c r="GW26">
        <v>41.4</v>
      </c>
      <c r="GX26">
        <v>32.4</v>
      </c>
      <c r="GY26">
        <v>20.189299999999999</v>
      </c>
      <c r="GZ26">
        <v>60.879600000000003</v>
      </c>
      <c r="HA26">
        <v>15.885400000000001</v>
      </c>
      <c r="HB26">
        <v>1</v>
      </c>
      <c r="HC26">
        <v>0.12615899999999999</v>
      </c>
      <c r="HD26">
        <v>2.3256800000000002</v>
      </c>
      <c r="HE26">
        <v>20.2667</v>
      </c>
      <c r="HF26">
        <v>5.1999199999999997</v>
      </c>
      <c r="HG26">
        <v>11.902100000000001</v>
      </c>
      <c r="HH26">
        <v>4.9688999999999997</v>
      </c>
      <c r="HI26">
        <v>3.2803300000000002</v>
      </c>
      <c r="HJ26">
        <v>9999</v>
      </c>
      <c r="HK26">
        <v>9999</v>
      </c>
      <c r="HL26">
        <v>9999</v>
      </c>
      <c r="HM26">
        <v>999.9</v>
      </c>
      <c r="HN26">
        <v>4.9708199999999998</v>
      </c>
      <c r="HO26">
        <v>1.8556699999999999</v>
      </c>
      <c r="HP26">
        <v>1.85287</v>
      </c>
      <c r="HQ26">
        <v>1.8571500000000001</v>
      </c>
      <c r="HR26">
        <v>1.85789</v>
      </c>
      <c r="HS26">
        <v>1.85684</v>
      </c>
      <c r="HT26">
        <v>1.85042</v>
      </c>
      <c r="HU26">
        <v>1.85547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1.375</v>
      </c>
      <c r="IJ26">
        <v>1.0200000000000001E-2</v>
      </c>
      <c r="IK26">
        <v>0.82353251283307205</v>
      </c>
      <c r="IL26">
        <v>1.5139197566457669E-3</v>
      </c>
      <c r="IM26">
        <v>-6.3554503196813227E-7</v>
      </c>
      <c r="IN26">
        <v>2.0901238852865841E-10</v>
      </c>
      <c r="IO26">
        <v>-0.34448449035794509</v>
      </c>
      <c r="IP26">
        <v>-6.2565476560755753E-3</v>
      </c>
      <c r="IQ26">
        <v>1.2445444242194499E-3</v>
      </c>
      <c r="IR26">
        <v>1.659708129871356E-6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16.3</v>
      </c>
      <c r="IY26">
        <v>1.8237300000000001</v>
      </c>
      <c r="IZ26">
        <v>2.5634800000000002</v>
      </c>
      <c r="JA26">
        <v>1.5991200000000001</v>
      </c>
      <c r="JB26">
        <v>2.3754900000000001</v>
      </c>
      <c r="JC26">
        <v>1.4489700000000001</v>
      </c>
      <c r="JD26">
        <v>2.4560499999999998</v>
      </c>
      <c r="JE26">
        <v>37.194099999999999</v>
      </c>
      <c r="JF26">
        <v>24.297599999999999</v>
      </c>
      <c r="JG26">
        <v>18</v>
      </c>
      <c r="JH26">
        <v>612.65</v>
      </c>
      <c r="JI26">
        <v>406.43599999999998</v>
      </c>
      <c r="JJ26">
        <v>23.0289</v>
      </c>
      <c r="JK26">
        <v>28.922000000000001</v>
      </c>
      <c r="JL26">
        <v>30.0001</v>
      </c>
      <c r="JM26">
        <v>29.021799999999999</v>
      </c>
      <c r="JN26">
        <v>28.999600000000001</v>
      </c>
      <c r="JO26">
        <v>36.430599999999998</v>
      </c>
      <c r="JP26">
        <v>28.687799999999999</v>
      </c>
      <c r="JQ26">
        <v>38.425800000000002</v>
      </c>
      <c r="JR26">
        <v>23.026299999999999</v>
      </c>
      <c r="JS26">
        <v>800</v>
      </c>
      <c r="JT26">
        <v>16.202100000000002</v>
      </c>
      <c r="JU26">
        <v>101.477</v>
      </c>
      <c r="JV26">
        <v>101.355</v>
      </c>
    </row>
    <row r="27" spans="1:282" x14ac:dyDescent="0.35">
      <c r="A27">
        <v>11</v>
      </c>
      <c r="B27">
        <v>1717590186.0999999</v>
      </c>
      <c r="C27">
        <v>794.5</v>
      </c>
      <c r="D27" t="s">
        <v>459</v>
      </c>
      <c r="E27" t="s">
        <v>460</v>
      </c>
      <c r="F27">
        <v>15</v>
      </c>
      <c r="G27">
        <v>1717590178.099999</v>
      </c>
      <c r="H27">
        <f t="shared" si="0"/>
        <v>1.7583268348452979E-3</v>
      </c>
      <c r="I27">
        <f t="shared" si="1"/>
        <v>1.7583268348452978</v>
      </c>
      <c r="J27">
        <f t="shared" si="2"/>
        <v>11.040323613897584</v>
      </c>
      <c r="K27">
        <f t="shared" si="3"/>
        <v>987.19709677419371</v>
      </c>
      <c r="L27">
        <f t="shared" si="4"/>
        <v>838.02305587929641</v>
      </c>
      <c r="M27">
        <f t="shared" si="5"/>
        <v>84.016926958215365</v>
      </c>
      <c r="N27">
        <f t="shared" si="6"/>
        <v>98.972535172094396</v>
      </c>
      <c r="O27">
        <f t="shared" si="7"/>
        <v>0.13867262963734822</v>
      </c>
      <c r="P27">
        <f t="shared" si="8"/>
        <v>2.9320903732338355</v>
      </c>
      <c r="Q27">
        <f t="shared" si="9"/>
        <v>0.13512942837101055</v>
      </c>
      <c r="R27">
        <f t="shared" si="10"/>
        <v>8.4766694828373859E-2</v>
      </c>
      <c r="S27">
        <f t="shared" si="11"/>
        <v>114.01648579793793</v>
      </c>
      <c r="T27">
        <f t="shared" si="12"/>
        <v>25.380516380328302</v>
      </c>
      <c r="U27">
        <f t="shared" si="13"/>
        <v>25.026245161290319</v>
      </c>
      <c r="V27">
        <f t="shared" si="14"/>
        <v>3.1846562745680886</v>
      </c>
      <c r="W27">
        <f t="shared" si="15"/>
        <v>59.58215598624458</v>
      </c>
      <c r="X27">
        <f t="shared" si="16"/>
        <v>1.9132745596055778</v>
      </c>
      <c r="Y27">
        <f t="shared" si="17"/>
        <v>3.2111536213078384</v>
      </c>
      <c r="Z27">
        <f t="shared" si="18"/>
        <v>1.2713817149625108</v>
      </c>
      <c r="AA27">
        <f t="shared" si="19"/>
        <v>-77.54221341667764</v>
      </c>
      <c r="AB27">
        <f t="shared" si="20"/>
        <v>21.985152984321996</v>
      </c>
      <c r="AC27">
        <f t="shared" si="21"/>
        <v>1.5875626735316613</v>
      </c>
      <c r="AD27">
        <f t="shared" si="22"/>
        <v>60.046988039113955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53279.873330196999</v>
      </c>
      <c r="AJ27" t="s">
        <v>414</v>
      </c>
      <c r="AK27">
        <v>10056.700000000001</v>
      </c>
      <c r="AL27">
        <v>239.316</v>
      </c>
      <c r="AM27">
        <v>912.8</v>
      </c>
      <c r="AN27">
        <f t="shared" si="26"/>
        <v>0.73782208588957054</v>
      </c>
      <c r="AO27">
        <v>-1</v>
      </c>
      <c r="AP27" t="s">
        <v>461</v>
      </c>
      <c r="AQ27">
        <v>10236</v>
      </c>
      <c r="AR27">
        <v>981.10773076923078</v>
      </c>
      <c r="AS27">
        <v>1229.4762585300209</v>
      </c>
      <c r="AT27">
        <f t="shared" si="27"/>
        <v>0.20201165011331168</v>
      </c>
      <c r="AU27">
        <v>0.5</v>
      </c>
      <c r="AV27">
        <f t="shared" si="28"/>
        <v>589.20447325649479</v>
      </c>
      <c r="AW27">
        <f t="shared" si="29"/>
        <v>11.040323613897584</v>
      </c>
      <c r="AX27">
        <f t="shared" si="30"/>
        <v>59.513083948344565</v>
      </c>
      <c r="AY27">
        <f t="shared" si="31"/>
        <v>2.0434881540106951E-2</v>
      </c>
      <c r="AZ27">
        <f t="shared" si="32"/>
        <v>-0.25757004767919922</v>
      </c>
      <c r="BA27">
        <f t="shared" si="33"/>
        <v>256.64717255719802</v>
      </c>
      <c r="BB27" t="s">
        <v>416</v>
      </c>
      <c r="BC27">
        <v>0</v>
      </c>
      <c r="BD27">
        <f t="shared" si="34"/>
        <v>256.64717255719802</v>
      </c>
      <c r="BE27">
        <f t="shared" si="35"/>
        <v>0.79125487720759324</v>
      </c>
      <c r="BF27">
        <f t="shared" si="36"/>
        <v>0.25530540908162014</v>
      </c>
      <c r="BG27">
        <f t="shared" si="37"/>
        <v>-0.48262576230021081</v>
      </c>
      <c r="BH27">
        <f t="shared" si="38"/>
        <v>0.25083669600061997</v>
      </c>
      <c r="BI27">
        <f t="shared" si="39"/>
        <v>-0.47020606061914016</v>
      </c>
      <c r="BJ27">
        <f t="shared" si="40"/>
        <v>6.678513411364459E-2</v>
      </c>
      <c r="BK27">
        <f t="shared" si="41"/>
        <v>0.93321486588635538</v>
      </c>
      <c r="BL27">
        <v>3577</v>
      </c>
      <c r="BM27">
        <v>290.00000000000011</v>
      </c>
      <c r="BN27">
        <v>1211.6099999999999</v>
      </c>
      <c r="BO27">
        <v>155</v>
      </c>
      <c r="BP27">
        <v>10236</v>
      </c>
      <c r="BQ27">
        <v>1211.5</v>
      </c>
      <c r="BR27">
        <v>0.11</v>
      </c>
      <c r="BS27">
        <v>300.00000000000011</v>
      </c>
      <c r="BT27">
        <v>23.9</v>
      </c>
      <c r="BU27">
        <v>1229.4762585300209</v>
      </c>
      <c r="BV27">
        <v>2.153909535187867</v>
      </c>
      <c r="BW27">
        <v>-18.395621669655949</v>
      </c>
      <c r="BX27">
        <v>1.930405753945057</v>
      </c>
      <c r="BY27">
        <v>0.76432879544798293</v>
      </c>
      <c r="BZ27">
        <v>-7.8869361512792016E-3</v>
      </c>
      <c r="CA27">
        <v>289.99999999999989</v>
      </c>
      <c r="CB27">
        <v>1212.26</v>
      </c>
      <c r="CC27">
        <v>885</v>
      </c>
      <c r="CD27">
        <v>10221.200000000001</v>
      </c>
      <c r="CE27">
        <v>1211.48</v>
      </c>
      <c r="CF27">
        <v>0.78</v>
      </c>
      <c r="CT27">
        <f t="shared" si="42"/>
        <v>700.01925806451629</v>
      </c>
      <c r="CU27">
        <f t="shared" si="43"/>
        <v>589.20447325649479</v>
      </c>
      <c r="CV27">
        <f t="shared" si="44"/>
        <v>0.84169751970193873</v>
      </c>
      <c r="CW27">
        <f t="shared" si="45"/>
        <v>0.16287621302474189</v>
      </c>
      <c r="CX27">
        <v>6</v>
      </c>
      <c r="CY27">
        <v>0.5</v>
      </c>
      <c r="CZ27" t="s">
        <v>417</v>
      </c>
      <c r="DA27">
        <v>2</v>
      </c>
      <c r="DB27">
        <v>1717590178.099999</v>
      </c>
      <c r="DC27">
        <v>987.19709677419371</v>
      </c>
      <c r="DD27">
        <v>999.97390322580657</v>
      </c>
      <c r="DE27">
        <v>19.083870967741941</v>
      </c>
      <c r="DF27">
        <v>17.359009677419358</v>
      </c>
      <c r="DG27">
        <v>985.34709677419369</v>
      </c>
      <c r="DH27">
        <v>19.083003225806451</v>
      </c>
      <c r="DI27">
        <v>599.9686451612904</v>
      </c>
      <c r="DJ27">
        <v>100.1562258064516</v>
      </c>
      <c r="DK27">
        <v>9.9878567741935487E-2</v>
      </c>
      <c r="DL27">
        <v>25.165325806451609</v>
      </c>
      <c r="DM27">
        <v>25.026245161290319</v>
      </c>
      <c r="DN27">
        <v>999.90000000000032</v>
      </c>
      <c r="DO27">
        <v>0</v>
      </c>
      <c r="DP27">
        <v>0</v>
      </c>
      <c r="DQ27">
        <v>9998.8693548387109</v>
      </c>
      <c r="DR27">
        <v>0</v>
      </c>
      <c r="DS27">
        <v>436.21780645161289</v>
      </c>
      <c r="DT27">
        <v>-13.086996774193549</v>
      </c>
      <c r="DU27">
        <v>1006.087096774194</v>
      </c>
      <c r="DV27">
        <v>1017.638709677419</v>
      </c>
      <c r="DW27">
        <v>1.7248593548387099</v>
      </c>
      <c r="DX27">
        <v>999.97390322580657</v>
      </c>
      <c r="DY27">
        <v>17.359009677419358</v>
      </c>
      <c r="DZ27">
        <v>1.91137064516129</v>
      </c>
      <c r="EA27">
        <v>1.7386138709677419</v>
      </c>
      <c r="EB27">
        <v>16.72862580645161</v>
      </c>
      <c r="EC27">
        <v>15.245416129032259</v>
      </c>
      <c r="ED27">
        <v>700.01925806451629</v>
      </c>
      <c r="EE27">
        <v>0.94301329032258052</v>
      </c>
      <c r="EF27">
        <v>5.6987199999999981E-2</v>
      </c>
      <c r="EG27">
        <v>0</v>
      </c>
      <c r="EH27">
        <v>981.02167741935489</v>
      </c>
      <c r="EI27">
        <v>5.0000400000000029</v>
      </c>
      <c r="EJ27">
        <v>7089.058709677417</v>
      </c>
      <c r="EK27">
        <v>5723.5922580645156</v>
      </c>
      <c r="EL27">
        <v>35.561999999999991</v>
      </c>
      <c r="EM27">
        <v>38.409000000000013</v>
      </c>
      <c r="EN27">
        <v>36.875</v>
      </c>
      <c r="EO27">
        <v>37.826225806451603</v>
      </c>
      <c r="EP27">
        <v>37.436999999999983</v>
      </c>
      <c r="EQ27">
        <v>655.41129032258061</v>
      </c>
      <c r="ER27">
        <v>39.609999999999978</v>
      </c>
      <c r="ES27">
        <v>0</v>
      </c>
      <c r="ET27">
        <v>85.900000095367432</v>
      </c>
      <c r="EU27">
        <v>0</v>
      </c>
      <c r="EV27">
        <v>981.10773076923078</v>
      </c>
      <c r="EW27">
        <v>-3.2697094058881482</v>
      </c>
      <c r="EX27">
        <v>-43.904615409555213</v>
      </c>
      <c r="EY27">
        <v>7088.6619230769229</v>
      </c>
      <c r="EZ27">
        <v>15</v>
      </c>
      <c r="FA27">
        <v>1717590204.5999999</v>
      </c>
      <c r="FB27" t="s">
        <v>462</v>
      </c>
      <c r="FC27">
        <v>1717590204.5999999</v>
      </c>
      <c r="FD27">
        <v>1717589119.5999999</v>
      </c>
      <c r="FE27">
        <v>12</v>
      </c>
      <c r="FF27">
        <v>0.29899999999999999</v>
      </c>
      <c r="FG27">
        <v>-0.01</v>
      </c>
      <c r="FH27">
        <v>1.85</v>
      </c>
      <c r="FI27">
        <v>-0.10199999999999999</v>
      </c>
      <c r="FJ27">
        <v>1000</v>
      </c>
      <c r="FK27">
        <v>16</v>
      </c>
      <c r="FL27">
        <v>0.56999999999999995</v>
      </c>
      <c r="FM27">
        <v>0.03</v>
      </c>
      <c r="FN27">
        <v>-13.23990487804878</v>
      </c>
      <c r="FO27">
        <v>3.2093790940766751</v>
      </c>
      <c r="FP27">
        <v>0.33442862882995339</v>
      </c>
      <c r="FQ27">
        <v>0</v>
      </c>
      <c r="FR27">
        <v>981.18614705882351</v>
      </c>
      <c r="FS27">
        <v>-2.1337967768327459</v>
      </c>
      <c r="FT27">
        <v>1.66906053413559</v>
      </c>
      <c r="FU27">
        <v>0</v>
      </c>
      <c r="FV27">
        <v>1.769671951219512</v>
      </c>
      <c r="FW27">
        <v>-1.03965219512195</v>
      </c>
      <c r="FX27">
        <v>0.1039323021037396</v>
      </c>
      <c r="FY27">
        <v>0</v>
      </c>
      <c r="FZ27">
        <v>0</v>
      </c>
      <c r="GA27">
        <v>3</v>
      </c>
      <c r="GB27" t="s">
        <v>435</v>
      </c>
      <c r="GC27">
        <v>3.24905</v>
      </c>
      <c r="GD27">
        <v>2.8014399999999999</v>
      </c>
      <c r="GE27">
        <v>0.184757</v>
      </c>
      <c r="GF27">
        <v>0.187615</v>
      </c>
      <c r="GG27">
        <v>9.8504900000000006E-2</v>
      </c>
      <c r="GH27">
        <v>9.29706E-2</v>
      </c>
      <c r="GI27">
        <v>21353.8</v>
      </c>
      <c r="GJ27">
        <v>25383.200000000001</v>
      </c>
      <c r="GK27">
        <v>26014.799999999999</v>
      </c>
      <c r="GL27">
        <v>30051.4</v>
      </c>
      <c r="GM27">
        <v>33025.1</v>
      </c>
      <c r="GN27">
        <v>35203.9</v>
      </c>
      <c r="GO27">
        <v>39910.699999999997</v>
      </c>
      <c r="GP27">
        <v>41830.9</v>
      </c>
      <c r="GQ27">
        <v>2.1690800000000001</v>
      </c>
      <c r="GR27">
        <v>1.84002</v>
      </c>
      <c r="GS27">
        <v>-3.2782599999999999E-3</v>
      </c>
      <c r="GT27">
        <v>0</v>
      </c>
      <c r="GU27">
        <v>25.090399999999999</v>
      </c>
      <c r="GV27">
        <v>999.9</v>
      </c>
      <c r="GW27">
        <v>41.5</v>
      </c>
      <c r="GX27">
        <v>32.4</v>
      </c>
      <c r="GY27">
        <v>20.238600000000002</v>
      </c>
      <c r="GZ27">
        <v>60.669600000000003</v>
      </c>
      <c r="HA27">
        <v>15.653</v>
      </c>
      <c r="HB27">
        <v>1</v>
      </c>
      <c r="HC27">
        <v>0.12711900000000001</v>
      </c>
      <c r="HD27">
        <v>2.73271</v>
      </c>
      <c r="HE27">
        <v>20.261099999999999</v>
      </c>
      <c r="HF27">
        <v>5.1993200000000002</v>
      </c>
      <c r="HG27">
        <v>11.902100000000001</v>
      </c>
      <c r="HH27">
        <v>4.9698000000000002</v>
      </c>
      <c r="HI27">
        <v>3.28023</v>
      </c>
      <c r="HJ27">
        <v>9999</v>
      </c>
      <c r="HK27">
        <v>9999</v>
      </c>
      <c r="HL27">
        <v>9999</v>
      </c>
      <c r="HM27">
        <v>999.9</v>
      </c>
      <c r="HN27">
        <v>4.9708300000000003</v>
      </c>
      <c r="HO27">
        <v>1.8557300000000001</v>
      </c>
      <c r="HP27">
        <v>1.85287</v>
      </c>
      <c r="HQ27">
        <v>1.8571500000000001</v>
      </c>
      <c r="HR27">
        <v>1.8579000000000001</v>
      </c>
      <c r="HS27">
        <v>1.85684</v>
      </c>
      <c r="HT27">
        <v>1.85042</v>
      </c>
      <c r="HU27">
        <v>1.85547</v>
      </c>
      <c r="HV27" t="s">
        <v>23</v>
      </c>
      <c r="HW27" t="s">
        <v>23</v>
      </c>
      <c r="HX27" t="s">
        <v>23</v>
      </c>
      <c r="HY27" t="s">
        <v>23</v>
      </c>
      <c r="HZ27" t="s">
        <v>420</v>
      </c>
      <c r="IA27" t="s">
        <v>421</v>
      </c>
      <c r="IB27" t="s">
        <v>422</v>
      </c>
      <c r="IC27" t="s">
        <v>422</v>
      </c>
      <c r="ID27" t="s">
        <v>422</v>
      </c>
      <c r="IE27" t="s">
        <v>422</v>
      </c>
      <c r="IF27">
        <v>0</v>
      </c>
      <c r="IG27">
        <v>100</v>
      </c>
      <c r="IH27">
        <v>100</v>
      </c>
      <c r="II27">
        <v>1.85</v>
      </c>
      <c r="IJ27">
        <v>1.2999999999999999E-3</v>
      </c>
      <c r="IK27">
        <v>0.46512023387296397</v>
      </c>
      <c r="IL27">
        <v>1.5139197566457669E-3</v>
      </c>
      <c r="IM27">
        <v>-6.3554503196813227E-7</v>
      </c>
      <c r="IN27">
        <v>2.0901238852865841E-10</v>
      </c>
      <c r="IO27">
        <v>-0.34448449035794509</v>
      </c>
      <c r="IP27">
        <v>-6.2565476560755753E-3</v>
      </c>
      <c r="IQ27">
        <v>1.2445444242194499E-3</v>
      </c>
      <c r="IR27">
        <v>1.659708129871356E-6</v>
      </c>
      <c r="IS27">
        <v>-1</v>
      </c>
      <c r="IT27">
        <v>2069</v>
      </c>
      <c r="IU27">
        <v>3</v>
      </c>
      <c r="IV27">
        <v>25</v>
      </c>
      <c r="IW27">
        <v>1</v>
      </c>
      <c r="IX27">
        <v>17.8</v>
      </c>
      <c r="IY27">
        <v>2.19116</v>
      </c>
      <c r="IZ27">
        <v>2.5573700000000001</v>
      </c>
      <c r="JA27">
        <v>1.5991200000000001</v>
      </c>
      <c r="JB27">
        <v>2.3754900000000001</v>
      </c>
      <c r="JC27">
        <v>1.4489700000000001</v>
      </c>
      <c r="JD27">
        <v>2.3852500000000001</v>
      </c>
      <c r="JE27">
        <v>37.194099999999999</v>
      </c>
      <c r="JF27">
        <v>24.288900000000002</v>
      </c>
      <c r="JG27">
        <v>18</v>
      </c>
      <c r="JH27">
        <v>611.59799999999996</v>
      </c>
      <c r="JI27">
        <v>408.47300000000001</v>
      </c>
      <c r="JJ27">
        <v>22.395499999999998</v>
      </c>
      <c r="JK27">
        <v>28.922000000000001</v>
      </c>
      <c r="JL27">
        <v>30.0001</v>
      </c>
      <c r="JM27">
        <v>29.023800000000001</v>
      </c>
      <c r="JN27">
        <v>29.0017</v>
      </c>
      <c r="JO27">
        <v>43.788200000000003</v>
      </c>
      <c r="JP27">
        <v>23.5977</v>
      </c>
      <c r="JQ27">
        <v>39.352699999999999</v>
      </c>
      <c r="JR27">
        <v>22.369299999999999</v>
      </c>
      <c r="JS27">
        <v>1000</v>
      </c>
      <c r="JT27">
        <v>17.456900000000001</v>
      </c>
      <c r="JU27">
        <v>101.48099999999999</v>
      </c>
      <c r="JV27">
        <v>101.354</v>
      </c>
    </row>
    <row r="28" spans="1:282" x14ac:dyDescent="0.35">
      <c r="A28">
        <v>12</v>
      </c>
      <c r="B28">
        <v>1717590265.5999999</v>
      </c>
      <c r="C28">
        <v>874</v>
      </c>
      <c r="D28" t="s">
        <v>463</v>
      </c>
      <c r="E28" t="s">
        <v>464</v>
      </c>
      <c r="F28">
        <v>15</v>
      </c>
      <c r="G28">
        <v>1717590257.599999</v>
      </c>
      <c r="H28">
        <f t="shared" si="0"/>
        <v>8.7153051380728179E-4</v>
      </c>
      <c r="I28">
        <f t="shared" si="1"/>
        <v>0.87153051380728175</v>
      </c>
      <c r="J28">
        <f t="shared" si="2"/>
        <v>10.923923000080809</v>
      </c>
      <c r="K28">
        <f t="shared" si="3"/>
        <v>1188.0393548387101</v>
      </c>
      <c r="L28">
        <f t="shared" si="4"/>
        <v>903.27616902736713</v>
      </c>
      <c r="M28">
        <f t="shared" si="5"/>
        <v>90.565906636972855</v>
      </c>
      <c r="N28">
        <f t="shared" si="6"/>
        <v>119.11734747439371</v>
      </c>
      <c r="O28">
        <f t="shared" si="7"/>
        <v>6.7223679526191377E-2</v>
      </c>
      <c r="P28">
        <f t="shared" si="8"/>
        <v>2.9307986587936141</v>
      </c>
      <c r="Q28">
        <f t="shared" si="9"/>
        <v>6.6378684890218739E-2</v>
      </c>
      <c r="R28">
        <f t="shared" si="10"/>
        <v>4.1561712455506064E-2</v>
      </c>
      <c r="S28">
        <f t="shared" si="11"/>
        <v>114.0126549749548</v>
      </c>
      <c r="T28">
        <f t="shared" si="12"/>
        <v>25.337706541588894</v>
      </c>
      <c r="U28">
        <f t="shared" si="13"/>
        <v>24.98128387096774</v>
      </c>
      <c r="V28">
        <f t="shared" si="14"/>
        <v>3.1761313123400345</v>
      </c>
      <c r="W28">
        <f t="shared" si="15"/>
        <v>59.919996794483424</v>
      </c>
      <c r="X28">
        <f t="shared" si="16"/>
        <v>1.8929780711059085</v>
      </c>
      <c r="Y28">
        <f t="shared" si="17"/>
        <v>3.1591758550964859</v>
      </c>
      <c r="Z28">
        <f t="shared" si="18"/>
        <v>1.283153241234126</v>
      </c>
      <c r="AA28">
        <f t="shared" si="19"/>
        <v>-38.434495658901128</v>
      </c>
      <c r="AB28">
        <f t="shared" si="20"/>
        <v>-14.179184322163476</v>
      </c>
      <c r="AC28">
        <f t="shared" si="21"/>
        <v>-1.022697613870073</v>
      </c>
      <c r="AD28">
        <f t="shared" si="22"/>
        <v>60.376277380020113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53291.3618272085</v>
      </c>
      <c r="AJ28" t="s">
        <v>414</v>
      </c>
      <c r="AK28">
        <v>10056.700000000001</v>
      </c>
      <c r="AL28">
        <v>239.316</v>
      </c>
      <c r="AM28">
        <v>912.8</v>
      </c>
      <c r="AN28">
        <f t="shared" si="26"/>
        <v>0.73782208588957054</v>
      </c>
      <c r="AO28">
        <v>-1</v>
      </c>
      <c r="AP28" t="s">
        <v>465</v>
      </c>
      <c r="AQ28">
        <v>10231.4</v>
      </c>
      <c r="AR28">
        <v>959.77627999999993</v>
      </c>
      <c r="AS28">
        <v>1200.3635856043461</v>
      </c>
      <c r="AT28">
        <f t="shared" si="27"/>
        <v>0.20042869384713791</v>
      </c>
      <c r="AU28">
        <v>0.5</v>
      </c>
      <c r="AV28">
        <f t="shared" si="28"/>
        <v>589.18431303733246</v>
      </c>
      <c r="AW28">
        <f t="shared" si="29"/>
        <v>10.923923000080809</v>
      </c>
      <c r="AX28">
        <f t="shared" si="30"/>
        <v>59.044721148647888</v>
      </c>
      <c r="AY28">
        <f t="shared" si="31"/>
        <v>2.023801845404067E-2</v>
      </c>
      <c r="AZ28">
        <f t="shared" si="32"/>
        <v>-0.2395637363987235</v>
      </c>
      <c r="BA28">
        <f t="shared" si="33"/>
        <v>255.35437977869921</v>
      </c>
      <c r="BB28" t="s">
        <v>416</v>
      </c>
      <c r="BC28">
        <v>0</v>
      </c>
      <c r="BD28">
        <f t="shared" si="34"/>
        <v>255.35437977869921</v>
      </c>
      <c r="BE28">
        <f t="shared" si="35"/>
        <v>0.78726913841681045</v>
      </c>
      <c r="BF28">
        <f t="shared" si="36"/>
        <v>0.25458726128931941</v>
      </c>
      <c r="BG28">
        <f t="shared" si="37"/>
        <v>-0.43739524115705608</v>
      </c>
      <c r="BH28">
        <f t="shared" si="38"/>
        <v>0.25033859842960327</v>
      </c>
      <c r="BI28">
        <f t="shared" si="39"/>
        <v>-0.42697909022982905</v>
      </c>
      <c r="BJ28">
        <f t="shared" si="40"/>
        <v>6.7734506010183756E-2</v>
      </c>
      <c r="BK28">
        <f t="shared" si="41"/>
        <v>0.93226549398981629</v>
      </c>
      <c r="BL28">
        <v>3578</v>
      </c>
      <c r="BM28">
        <v>290.00000000000011</v>
      </c>
      <c r="BN28">
        <v>1184.42</v>
      </c>
      <c r="BO28">
        <v>245</v>
      </c>
      <c r="BP28">
        <v>10231.4</v>
      </c>
      <c r="BQ28">
        <v>1183.2</v>
      </c>
      <c r="BR28">
        <v>1.22</v>
      </c>
      <c r="BS28">
        <v>300.00000000000011</v>
      </c>
      <c r="BT28">
        <v>23.9</v>
      </c>
      <c r="BU28">
        <v>1200.3635856043461</v>
      </c>
      <c r="BV28">
        <v>1.794323527941754</v>
      </c>
      <c r="BW28">
        <v>-17.56345281235695</v>
      </c>
      <c r="BX28">
        <v>1.608117950242177</v>
      </c>
      <c r="BY28">
        <v>0.80989173398002001</v>
      </c>
      <c r="BZ28">
        <v>-7.8867655172413908E-3</v>
      </c>
      <c r="CA28">
        <v>289.99999999999989</v>
      </c>
      <c r="CB28">
        <v>1183.6500000000001</v>
      </c>
      <c r="CC28">
        <v>765</v>
      </c>
      <c r="CD28">
        <v>10222.799999999999</v>
      </c>
      <c r="CE28">
        <v>1183.18</v>
      </c>
      <c r="CF28">
        <v>0.47</v>
      </c>
      <c r="CT28">
        <f t="shared" si="42"/>
        <v>699.99525806451618</v>
      </c>
      <c r="CU28">
        <f t="shared" si="43"/>
        <v>589.18431303733246</v>
      </c>
      <c r="CV28">
        <f t="shared" si="44"/>
        <v>0.84169757758991748</v>
      </c>
      <c r="CW28">
        <f t="shared" si="45"/>
        <v>0.16287632474854086</v>
      </c>
      <c r="CX28">
        <v>6</v>
      </c>
      <c r="CY28">
        <v>0.5</v>
      </c>
      <c r="CZ28" t="s">
        <v>417</v>
      </c>
      <c r="DA28">
        <v>2</v>
      </c>
      <c r="DB28">
        <v>1717590257.599999</v>
      </c>
      <c r="DC28">
        <v>1188.0393548387101</v>
      </c>
      <c r="DD28">
        <v>1199.9987096774189</v>
      </c>
      <c r="DE28">
        <v>18.879974193548389</v>
      </c>
      <c r="DF28">
        <v>18.02489677419355</v>
      </c>
      <c r="DG28">
        <v>1185.89935483871</v>
      </c>
      <c r="DH28">
        <v>18.887464516129029</v>
      </c>
      <c r="DI28">
        <v>599.9990322580644</v>
      </c>
      <c r="DJ28">
        <v>100.1637419354839</v>
      </c>
      <c r="DK28">
        <v>0.1000641322580645</v>
      </c>
      <c r="DL28">
        <v>24.89154516129032</v>
      </c>
      <c r="DM28">
        <v>24.98128387096774</v>
      </c>
      <c r="DN28">
        <v>999.90000000000032</v>
      </c>
      <c r="DO28">
        <v>0</v>
      </c>
      <c r="DP28">
        <v>0</v>
      </c>
      <c r="DQ28">
        <v>9990.7622580645166</v>
      </c>
      <c r="DR28">
        <v>0</v>
      </c>
      <c r="DS28">
        <v>436.36051612903219</v>
      </c>
      <c r="DT28">
        <v>-12.08454516129032</v>
      </c>
      <c r="DU28">
        <v>1210.7741935483871</v>
      </c>
      <c r="DV28">
        <v>1222.025161290323</v>
      </c>
      <c r="DW28">
        <v>0.85507232258064514</v>
      </c>
      <c r="DX28">
        <v>1199.9987096774189</v>
      </c>
      <c r="DY28">
        <v>18.02489677419355</v>
      </c>
      <c r="DZ28">
        <v>1.89108935483871</v>
      </c>
      <c r="EA28">
        <v>1.8054425806451611</v>
      </c>
      <c r="EB28">
        <v>16.560770967741931</v>
      </c>
      <c r="EC28">
        <v>15.833983870967741</v>
      </c>
      <c r="ED28">
        <v>699.99525806451618</v>
      </c>
      <c r="EE28">
        <v>0.94300990322580647</v>
      </c>
      <c r="EF28">
        <v>5.6990532258064497E-2</v>
      </c>
      <c r="EG28">
        <v>0</v>
      </c>
      <c r="EH28">
        <v>960.01893548387091</v>
      </c>
      <c r="EI28">
        <v>5.0000400000000029</v>
      </c>
      <c r="EJ28">
        <v>6939.260967741935</v>
      </c>
      <c r="EK28">
        <v>5723.3893548387086</v>
      </c>
      <c r="EL28">
        <v>35.441064516129018</v>
      </c>
      <c r="EM28">
        <v>38.311999999999983</v>
      </c>
      <c r="EN28">
        <v>36.75</v>
      </c>
      <c r="EO28">
        <v>37.743903225806449</v>
      </c>
      <c r="EP28">
        <v>37.311999999999983</v>
      </c>
      <c r="EQ28">
        <v>655.38741935483881</v>
      </c>
      <c r="ER28">
        <v>39.609999999999978</v>
      </c>
      <c r="ES28">
        <v>0</v>
      </c>
      <c r="ET28">
        <v>79.099999904632568</v>
      </c>
      <c r="EU28">
        <v>0</v>
      </c>
      <c r="EV28">
        <v>959.77627999999993</v>
      </c>
      <c r="EW28">
        <v>-17.428076896667381</v>
      </c>
      <c r="EX28">
        <v>-100.1569233046753</v>
      </c>
      <c r="EY28">
        <v>6937.8288000000011</v>
      </c>
      <c r="EZ28">
        <v>15</v>
      </c>
      <c r="FA28">
        <v>1717590289.5999999</v>
      </c>
      <c r="FB28" t="s">
        <v>466</v>
      </c>
      <c r="FC28">
        <v>1717590289.5999999</v>
      </c>
      <c r="FD28">
        <v>1717589119.5999999</v>
      </c>
      <c r="FE28">
        <v>13</v>
      </c>
      <c r="FF28">
        <v>0.115</v>
      </c>
      <c r="FG28">
        <v>-0.01</v>
      </c>
      <c r="FH28">
        <v>2.14</v>
      </c>
      <c r="FI28">
        <v>-0.10199999999999999</v>
      </c>
      <c r="FJ28">
        <v>1200</v>
      </c>
      <c r="FK28">
        <v>16</v>
      </c>
      <c r="FL28">
        <v>0.28999999999999998</v>
      </c>
      <c r="FM28">
        <v>0.03</v>
      </c>
      <c r="FN28">
        <v>-12.294002439024389</v>
      </c>
      <c r="FO28">
        <v>3.509943554006945</v>
      </c>
      <c r="FP28">
        <v>0.38825532803832657</v>
      </c>
      <c r="FQ28">
        <v>0</v>
      </c>
      <c r="FR28">
        <v>960.38223529411766</v>
      </c>
      <c r="FS28">
        <v>-10.57109238085671</v>
      </c>
      <c r="FT28">
        <v>1.973607343074264</v>
      </c>
      <c r="FU28">
        <v>0</v>
      </c>
      <c r="FV28">
        <v>0.876786024390244</v>
      </c>
      <c r="FW28">
        <v>-0.4067103344947719</v>
      </c>
      <c r="FX28">
        <v>4.2238577715619521E-2</v>
      </c>
      <c r="FY28">
        <v>0</v>
      </c>
      <c r="FZ28">
        <v>0</v>
      </c>
      <c r="GA28">
        <v>3</v>
      </c>
      <c r="GB28" t="s">
        <v>435</v>
      </c>
      <c r="GC28">
        <v>3.2494499999999999</v>
      </c>
      <c r="GD28">
        <v>2.8017099999999999</v>
      </c>
      <c r="GE28">
        <v>0.207925</v>
      </c>
      <c r="GF28">
        <v>0.210678</v>
      </c>
      <c r="GG28">
        <v>9.7673200000000002E-2</v>
      </c>
      <c r="GH28">
        <v>9.5151899999999998E-2</v>
      </c>
      <c r="GI28">
        <v>20748</v>
      </c>
      <c r="GJ28">
        <v>24662.6</v>
      </c>
      <c r="GK28">
        <v>26016.2</v>
      </c>
      <c r="GL28">
        <v>30051.3</v>
      </c>
      <c r="GM28">
        <v>33059.300000000003</v>
      </c>
      <c r="GN28">
        <v>35121.5</v>
      </c>
      <c r="GO28">
        <v>39912.1</v>
      </c>
      <c r="GP28">
        <v>41831.199999999997</v>
      </c>
      <c r="GQ28">
        <v>2.1690200000000002</v>
      </c>
      <c r="GR28">
        <v>1.84195</v>
      </c>
      <c r="GS28">
        <v>4.6193599999999998E-4</v>
      </c>
      <c r="GT28">
        <v>0</v>
      </c>
      <c r="GU28">
        <v>24.981400000000001</v>
      </c>
      <c r="GV28">
        <v>999.9</v>
      </c>
      <c r="GW28">
        <v>42.2</v>
      </c>
      <c r="GX28">
        <v>32.4</v>
      </c>
      <c r="GY28">
        <v>20.578700000000001</v>
      </c>
      <c r="GZ28">
        <v>61.1096</v>
      </c>
      <c r="HA28">
        <v>15.597</v>
      </c>
      <c r="HB28">
        <v>1</v>
      </c>
      <c r="HC28">
        <v>0.126029</v>
      </c>
      <c r="HD28">
        <v>2.5772200000000001</v>
      </c>
      <c r="HE28">
        <v>20.264600000000002</v>
      </c>
      <c r="HF28">
        <v>5.1996200000000004</v>
      </c>
      <c r="HG28">
        <v>11.902100000000001</v>
      </c>
      <c r="HH28">
        <v>4.9713000000000003</v>
      </c>
      <c r="HI28">
        <v>3.2810000000000001</v>
      </c>
      <c r="HJ28">
        <v>9999</v>
      </c>
      <c r="HK28">
        <v>9999</v>
      </c>
      <c r="HL28">
        <v>9999</v>
      </c>
      <c r="HM28">
        <v>999.9</v>
      </c>
      <c r="HN28">
        <v>4.9708100000000002</v>
      </c>
      <c r="HO28">
        <v>1.8556999999999999</v>
      </c>
      <c r="HP28">
        <v>1.8528800000000001</v>
      </c>
      <c r="HQ28">
        <v>1.8571500000000001</v>
      </c>
      <c r="HR28">
        <v>1.85791</v>
      </c>
      <c r="HS28">
        <v>1.85683</v>
      </c>
      <c r="HT28">
        <v>1.8504</v>
      </c>
      <c r="HU28">
        <v>1.85547</v>
      </c>
      <c r="HV28" t="s">
        <v>23</v>
      </c>
      <c r="HW28" t="s">
        <v>23</v>
      </c>
      <c r="HX28" t="s">
        <v>23</v>
      </c>
      <c r="HY28" t="s">
        <v>23</v>
      </c>
      <c r="HZ28" t="s">
        <v>420</v>
      </c>
      <c r="IA28" t="s">
        <v>421</v>
      </c>
      <c r="IB28" t="s">
        <v>422</v>
      </c>
      <c r="IC28" t="s">
        <v>422</v>
      </c>
      <c r="ID28" t="s">
        <v>422</v>
      </c>
      <c r="IE28" t="s">
        <v>422</v>
      </c>
      <c r="IF28">
        <v>0</v>
      </c>
      <c r="IG28">
        <v>100</v>
      </c>
      <c r="IH28">
        <v>100</v>
      </c>
      <c r="II28">
        <v>2.14</v>
      </c>
      <c r="IJ28">
        <v>-8.2000000000000007E-3</v>
      </c>
      <c r="IK28">
        <v>0.76420989115449733</v>
      </c>
      <c r="IL28">
        <v>1.5139197566457669E-3</v>
      </c>
      <c r="IM28">
        <v>-6.3554503196813227E-7</v>
      </c>
      <c r="IN28">
        <v>2.0901238852865841E-10</v>
      </c>
      <c r="IO28">
        <v>-0.34448449035794509</v>
      </c>
      <c r="IP28">
        <v>-6.2565476560755753E-3</v>
      </c>
      <c r="IQ28">
        <v>1.2445444242194499E-3</v>
      </c>
      <c r="IR28">
        <v>1.659708129871356E-6</v>
      </c>
      <c r="IS28">
        <v>-1</v>
      </c>
      <c r="IT28">
        <v>2069</v>
      </c>
      <c r="IU28">
        <v>3</v>
      </c>
      <c r="IV28">
        <v>25</v>
      </c>
      <c r="IW28">
        <v>1</v>
      </c>
      <c r="IX28">
        <v>19.100000000000001</v>
      </c>
      <c r="IY28">
        <v>2.5463900000000002</v>
      </c>
      <c r="IZ28">
        <v>2.5524900000000001</v>
      </c>
      <c r="JA28">
        <v>1.5979000000000001</v>
      </c>
      <c r="JB28">
        <v>2.3754900000000001</v>
      </c>
      <c r="JC28">
        <v>1.4489700000000001</v>
      </c>
      <c r="JD28">
        <v>2.3571800000000001</v>
      </c>
      <c r="JE28">
        <v>37.194099999999999</v>
      </c>
      <c r="JF28">
        <v>24.288900000000002</v>
      </c>
      <c r="JG28">
        <v>18</v>
      </c>
      <c r="JH28">
        <v>611.56600000000003</v>
      </c>
      <c r="JI28">
        <v>409.49900000000002</v>
      </c>
      <c r="JJ28">
        <v>22.2468</v>
      </c>
      <c r="JK28">
        <v>28.924499999999998</v>
      </c>
      <c r="JL28">
        <v>30.0002</v>
      </c>
      <c r="JM28">
        <v>29.0243</v>
      </c>
      <c r="JN28">
        <v>28.999600000000001</v>
      </c>
      <c r="JO28">
        <v>50.893900000000002</v>
      </c>
      <c r="JP28">
        <v>23.122499999999999</v>
      </c>
      <c r="JQ28">
        <v>41.638399999999997</v>
      </c>
      <c r="JR28">
        <v>22.244399999999999</v>
      </c>
      <c r="JS28">
        <v>1200</v>
      </c>
      <c r="JT28">
        <v>17.979800000000001</v>
      </c>
      <c r="JU28">
        <v>101.485</v>
      </c>
      <c r="JV28">
        <v>101.354</v>
      </c>
    </row>
    <row r="29" spans="1:282" x14ac:dyDescent="0.35">
      <c r="A29">
        <v>13</v>
      </c>
      <c r="B29">
        <v>1717590350.5999999</v>
      </c>
      <c r="C29">
        <v>959</v>
      </c>
      <c r="D29" t="s">
        <v>467</v>
      </c>
      <c r="E29" t="s">
        <v>468</v>
      </c>
      <c r="F29">
        <v>15</v>
      </c>
      <c r="G29">
        <v>1717590342.599999</v>
      </c>
      <c r="H29">
        <f t="shared" si="0"/>
        <v>6.0686858845121526E-4</v>
      </c>
      <c r="I29">
        <f t="shared" si="1"/>
        <v>0.60686858845121527</v>
      </c>
      <c r="J29">
        <f t="shared" si="2"/>
        <v>13.170542533529275</v>
      </c>
      <c r="K29">
        <f t="shared" si="3"/>
        <v>2185.6145806451609</v>
      </c>
      <c r="L29">
        <f t="shared" si="4"/>
        <v>1688.5203373088502</v>
      </c>
      <c r="M29">
        <f t="shared" si="5"/>
        <v>169.2877697868129</v>
      </c>
      <c r="N29">
        <f t="shared" si="6"/>
        <v>219.12547322980964</v>
      </c>
      <c r="O29">
        <f t="shared" si="7"/>
        <v>4.6524247265877533E-2</v>
      </c>
      <c r="P29">
        <f t="shared" si="8"/>
        <v>2.9313334664851705</v>
      </c>
      <c r="Q29">
        <f t="shared" si="9"/>
        <v>4.61178911927633E-2</v>
      </c>
      <c r="R29">
        <f t="shared" si="10"/>
        <v>2.8859895523649315E-2</v>
      </c>
      <c r="S29">
        <f t="shared" si="11"/>
        <v>114.00580662401333</v>
      </c>
      <c r="T29">
        <f t="shared" si="12"/>
        <v>25.275634797337066</v>
      </c>
      <c r="U29">
        <f t="shared" si="13"/>
        <v>24.952187096774189</v>
      </c>
      <c r="V29">
        <f t="shared" si="14"/>
        <v>3.1706250036485071</v>
      </c>
      <c r="W29">
        <f t="shared" si="15"/>
        <v>60.122213414629186</v>
      </c>
      <c r="X29">
        <f t="shared" si="16"/>
        <v>1.8845830561403916</v>
      </c>
      <c r="Y29">
        <f t="shared" si="17"/>
        <v>3.1345869506557902</v>
      </c>
      <c r="Z29">
        <f t="shared" si="18"/>
        <v>1.2860419475081155</v>
      </c>
      <c r="AA29">
        <f t="shared" si="19"/>
        <v>-26.762904750698592</v>
      </c>
      <c r="AB29">
        <f t="shared" si="20"/>
        <v>-30.268618417920447</v>
      </c>
      <c r="AC29">
        <f t="shared" si="21"/>
        <v>-2.1810193822072592</v>
      </c>
      <c r="AD29">
        <f t="shared" si="22"/>
        <v>54.793264073187032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53330.251043475684</v>
      </c>
      <c r="AJ29" t="s">
        <v>414</v>
      </c>
      <c r="AK29">
        <v>10056.700000000001</v>
      </c>
      <c r="AL29">
        <v>239.316</v>
      </c>
      <c r="AM29">
        <v>912.8</v>
      </c>
      <c r="AN29">
        <f t="shared" si="26"/>
        <v>0.73782208588957054</v>
      </c>
      <c r="AO29">
        <v>-1</v>
      </c>
      <c r="AP29" t="s">
        <v>469</v>
      </c>
      <c r="AQ29">
        <v>10233.5</v>
      </c>
      <c r="AR29">
        <v>973.00580000000002</v>
      </c>
      <c r="AS29">
        <v>1237.529194852488</v>
      </c>
      <c r="AT29">
        <f t="shared" si="27"/>
        <v>0.2137512358922723</v>
      </c>
      <c r="AU29">
        <v>0.5</v>
      </c>
      <c r="AV29">
        <f t="shared" si="28"/>
        <v>589.14822495310727</v>
      </c>
      <c r="AW29">
        <f t="shared" si="29"/>
        <v>13.170542533529275</v>
      </c>
      <c r="AX29">
        <f t="shared" si="30"/>
        <v>62.965580603732569</v>
      </c>
      <c r="AY29">
        <f t="shared" si="31"/>
        <v>2.4052593105338079E-2</v>
      </c>
      <c r="AZ29">
        <f t="shared" si="32"/>
        <v>-0.26240123966626533</v>
      </c>
      <c r="BA29">
        <f t="shared" si="33"/>
        <v>256.99626621810427</v>
      </c>
      <c r="BB29" t="s">
        <v>416</v>
      </c>
      <c r="BC29">
        <v>0</v>
      </c>
      <c r="BD29">
        <f t="shared" si="34"/>
        <v>256.99626621810427</v>
      </c>
      <c r="BE29">
        <f t="shared" si="35"/>
        <v>0.79233114880272548</v>
      </c>
      <c r="BF29">
        <f t="shared" si="36"/>
        <v>0.26977512649258728</v>
      </c>
      <c r="BG29">
        <f t="shared" si="37"/>
        <v>-0.49516216228266402</v>
      </c>
      <c r="BH29">
        <f t="shared" si="38"/>
        <v>0.26499689266437537</v>
      </c>
      <c r="BI29">
        <f t="shared" si="39"/>
        <v>-0.4821631914826307</v>
      </c>
      <c r="BJ29">
        <f t="shared" si="40"/>
        <v>7.1254662846934422E-2</v>
      </c>
      <c r="BK29">
        <f t="shared" si="41"/>
        <v>0.92874533715306562</v>
      </c>
      <c r="BL29">
        <v>3579</v>
      </c>
      <c r="BM29">
        <v>290.00000000000011</v>
      </c>
      <c r="BN29">
        <v>1214.81</v>
      </c>
      <c r="BO29">
        <v>215</v>
      </c>
      <c r="BP29">
        <v>10233.5</v>
      </c>
      <c r="BQ29">
        <v>1214.9100000000001</v>
      </c>
      <c r="BR29">
        <v>-0.1</v>
      </c>
      <c r="BS29">
        <v>300.00000000000011</v>
      </c>
      <c r="BT29">
        <v>23.9</v>
      </c>
      <c r="BU29">
        <v>1237.529194852488</v>
      </c>
      <c r="BV29">
        <v>2.3681032145052279</v>
      </c>
      <c r="BW29">
        <v>-23.152092608489731</v>
      </c>
      <c r="BX29">
        <v>2.122512123186179</v>
      </c>
      <c r="BY29">
        <v>0.80950008474828472</v>
      </c>
      <c r="BZ29">
        <v>-7.8872978865405941E-3</v>
      </c>
      <c r="CA29">
        <v>289.99999999999989</v>
      </c>
      <c r="CB29">
        <v>1215.1300000000001</v>
      </c>
      <c r="CC29">
        <v>785</v>
      </c>
      <c r="CD29">
        <v>10223.200000000001</v>
      </c>
      <c r="CE29">
        <v>1214.8800000000001</v>
      </c>
      <c r="CF29">
        <v>0.25</v>
      </c>
      <c r="CT29">
        <f t="shared" si="42"/>
        <v>699.95229032258055</v>
      </c>
      <c r="CU29">
        <f t="shared" si="43"/>
        <v>589.14822495310727</v>
      </c>
      <c r="CV29">
        <f t="shared" si="44"/>
        <v>0.84169768868331296</v>
      </c>
      <c r="CW29">
        <f t="shared" si="45"/>
        <v>0.16287653915879399</v>
      </c>
      <c r="CX29">
        <v>6</v>
      </c>
      <c r="CY29">
        <v>0.5</v>
      </c>
      <c r="CZ29" t="s">
        <v>417</v>
      </c>
      <c r="DA29">
        <v>2</v>
      </c>
      <c r="DB29">
        <v>1717590342.599999</v>
      </c>
      <c r="DC29">
        <v>2185.6145806451609</v>
      </c>
      <c r="DD29">
        <v>2200.11064516129</v>
      </c>
      <c r="DE29">
        <v>18.797322580645162</v>
      </c>
      <c r="DF29">
        <v>18.20189677419355</v>
      </c>
      <c r="DG29">
        <v>2182.4025806451609</v>
      </c>
      <c r="DH29">
        <v>18.808174193548389</v>
      </c>
      <c r="DI29">
        <v>600.0355483870967</v>
      </c>
      <c r="DJ29">
        <v>100.1578709677419</v>
      </c>
      <c r="DK29">
        <v>0.10018695806451609</v>
      </c>
      <c r="DL29">
        <v>24.76065483870968</v>
      </c>
      <c r="DM29">
        <v>24.952187096774189</v>
      </c>
      <c r="DN29">
        <v>999.90000000000032</v>
      </c>
      <c r="DO29">
        <v>0</v>
      </c>
      <c r="DP29">
        <v>0</v>
      </c>
      <c r="DQ29">
        <v>9994.3935483870973</v>
      </c>
      <c r="DR29">
        <v>0</v>
      </c>
      <c r="DS29">
        <v>435.77848387096782</v>
      </c>
      <c r="DT29">
        <v>-14.37833548387097</v>
      </c>
      <c r="DU29">
        <v>2227.6045161290331</v>
      </c>
      <c r="DV29">
        <v>2240.8993548387089</v>
      </c>
      <c r="DW29">
        <v>0.59542470967741934</v>
      </c>
      <c r="DX29">
        <v>2200.11064516129</v>
      </c>
      <c r="DY29">
        <v>18.20189677419355</v>
      </c>
      <c r="DZ29">
        <v>1.8827003225806449</v>
      </c>
      <c r="EA29">
        <v>1.8230641935483869</v>
      </c>
      <c r="EB29">
        <v>16.49087096774193</v>
      </c>
      <c r="EC29">
        <v>15.985922580645161</v>
      </c>
      <c r="ED29">
        <v>699.95229032258055</v>
      </c>
      <c r="EE29">
        <v>0.94300241935483886</v>
      </c>
      <c r="EF29">
        <v>5.6997938709677412E-2</v>
      </c>
      <c r="EG29">
        <v>0</v>
      </c>
      <c r="EH29">
        <v>972.6158064516128</v>
      </c>
      <c r="EI29">
        <v>5.0000400000000029</v>
      </c>
      <c r="EJ29">
        <v>7024.0964516129034</v>
      </c>
      <c r="EK29">
        <v>5723.0196774193546</v>
      </c>
      <c r="EL29">
        <v>35.352645161290319</v>
      </c>
      <c r="EM29">
        <v>38.186999999999983</v>
      </c>
      <c r="EN29">
        <v>36.628999999999998</v>
      </c>
      <c r="EO29">
        <v>37.625</v>
      </c>
      <c r="EP29">
        <v>37.186999999999983</v>
      </c>
      <c r="EQ29">
        <v>655.34161290322584</v>
      </c>
      <c r="ER29">
        <v>39.609999999999978</v>
      </c>
      <c r="ES29">
        <v>0</v>
      </c>
      <c r="ET29">
        <v>84.5</v>
      </c>
      <c r="EU29">
        <v>0</v>
      </c>
      <c r="EV29">
        <v>973.00580000000002</v>
      </c>
      <c r="EW29">
        <v>40.127461432129913</v>
      </c>
      <c r="EX29">
        <v>256.54307650896868</v>
      </c>
      <c r="EY29">
        <v>7028.3456000000006</v>
      </c>
      <c r="EZ29">
        <v>15</v>
      </c>
      <c r="FA29">
        <v>1717590370.5999999</v>
      </c>
      <c r="FB29" t="s">
        <v>470</v>
      </c>
      <c r="FC29">
        <v>1717590370.5999999</v>
      </c>
      <c r="FD29">
        <v>1717589119.5999999</v>
      </c>
      <c r="FE29">
        <v>14</v>
      </c>
      <c r="FF29">
        <v>-0.14399999999999999</v>
      </c>
      <c r="FG29">
        <v>-0.01</v>
      </c>
      <c r="FH29">
        <v>3.2120000000000002</v>
      </c>
      <c r="FI29">
        <v>-0.10199999999999999</v>
      </c>
      <c r="FJ29">
        <v>2200</v>
      </c>
      <c r="FK29">
        <v>16</v>
      </c>
      <c r="FL29">
        <v>0.42</v>
      </c>
      <c r="FM29">
        <v>0.03</v>
      </c>
      <c r="FN29">
        <v>-14.691582500000001</v>
      </c>
      <c r="FO29">
        <v>5.5779005628517897</v>
      </c>
      <c r="FP29">
        <v>0.55783386634709631</v>
      </c>
      <c r="FQ29">
        <v>0</v>
      </c>
      <c r="FR29">
        <v>968.88276470588244</v>
      </c>
      <c r="FS29">
        <v>60.076210821533117</v>
      </c>
      <c r="FT29">
        <v>6.3698154837936896</v>
      </c>
      <c r="FU29">
        <v>0</v>
      </c>
      <c r="FV29">
        <v>0.58935379999999993</v>
      </c>
      <c r="FW29">
        <v>0.20615545215759559</v>
      </c>
      <c r="FX29">
        <v>2.4823521412362111E-2</v>
      </c>
      <c r="FY29">
        <v>0</v>
      </c>
      <c r="FZ29">
        <v>0</v>
      </c>
      <c r="GA29">
        <v>3</v>
      </c>
      <c r="GB29" t="s">
        <v>435</v>
      </c>
      <c r="GC29">
        <v>3.2493500000000002</v>
      </c>
      <c r="GD29">
        <v>2.80139</v>
      </c>
      <c r="GE29">
        <v>0.298319</v>
      </c>
      <c r="GF29">
        <v>0.30117300000000002</v>
      </c>
      <c r="GG29">
        <v>9.7257700000000002E-2</v>
      </c>
      <c r="GH29">
        <v>9.5726000000000006E-2</v>
      </c>
      <c r="GI29">
        <v>18380</v>
      </c>
      <c r="GJ29">
        <v>21835</v>
      </c>
      <c r="GK29">
        <v>26016</v>
      </c>
      <c r="GL29">
        <v>30051.5</v>
      </c>
      <c r="GM29">
        <v>33083.4</v>
      </c>
      <c r="GN29">
        <v>35108.5</v>
      </c>
      <c r="GO29">
        <v>39912.199999999997</v>
      </c>
      <c r="GP29">
        <v>41831.4</v>
      </c>
      <c r="GQ29">
        <v>2.1697500000000001</v>
      </c>
      <c r="GR29">
        <v>1.84545</v>
      </c>
      <c r="GS29">
        <v>5.2750100000000001E-3</v>
      </c>
      <c r="GT29">
        <v>0</v>
      </c>
      <c r="GU29">
        <v>24.8733</v>
      </c>
      <c r="GV29">
        <v>999.9</v>
      </c>
      <c r="GW29">
        <v>42.9</v>
      </c>
      <c r="GX29">
        <v>32.4</v>
      </c>
      <c r="GY29">
        <v>20.918399999999998</v>
      </c>
      <c r="GZ29">
        <v>60.4696</v>
      </c>
      <c r="HA29">
        <v>15.629</v>
      </c>
      <c r="HB29">
        <v>1</v>
      </c>
      <c r="HC29">
        <v>0.124515</v>
      </c>
      <c r="HD29">
        <v>2.1974</v>
      </c>
      <c r="HE29">
        <v>20.270099999999999</v>
      </c>
      <c r="HF29">
        <v>5.2045599999999999</v>
      </c>
      <c r="HG29">
        <v>11.902699999999999</v>
      </c>
      <c r="HH29">
        <v>4.9697500000000003</v>
      </c>
      <c r="HI29">
        <v>3.2810000000000001</v>
      </c>
      <c r="HJ29">
        <v>9999</v>
      </c>
      <c r="HK29">
        <v>9999</v>
      </c>
      <c r="HL29">
        <v>9999</v>
      </c>
      <c r="HM29">
        <v>999.9</v>
      </c>
      <c r="HN29">
        <v>4.9707999999999997</v>
      </c>
      <c r="HO29">
        <v>1.8556600000000001</v>
      </c>
      <c r="HP29">
        <v>1.85287</v>
      </c>
      <c r="HQ29">
        <v>1.8571500000000001</v>
      </c>
      <c r="HR29">
        <v>1.85791</v>
      </c>
      <c r="HS29">
        <v>1.8568199999999999</v>
      </c>
      <c r="HT29">
        <v>1.85042</v>
      </c>
      <c r="HU29">
        <v>1.85547</v>
      </c>
      <c r="HV29" t="s">
        <v>23</v>
      </c>
      <c r="HW29" t="s">
        <v>23</v>
      </c>
      <c r="HX29" t="s">
        <v>23</v>
      </c>
      <c r="HY29" t="s">
        <v>23</v>
      </c>
      <c r="HZ29" t="s">
        <v>420</v>
      </c>
      <c r="IA29" t="s">
        <v>421</v>
      </c>
      <c r="IB29" t="s">
        <v>422</v>
      </c>
      <c r="IC29" t="s">
        <v>422</v>
      </c>
      <c r="ID29" t="s">
        <v>422</v>
      </c>
      <c r="IE29" t="s">
        <v>422</v>
      </c>
      <c r="IF29">
        <v>0</v>
      </c>
      <c r="IG29">
        <v>100</v>
      </c>
      <c r="IH29">
        <v>100</v>
      </c>
      <c r="II29">
        <v>3.2120000000000002</v>
      </c>
      <c r="IJ29">
        <v>-1.2699999999999999E-2</v>
      </c>
      <c r="IK29">
        <v>0.87959169177210927</v>
      </c>
      <c r="IL29">
        <v>1.5139197566457669E-3</v>
      </c>
      <c r="IM29">
        <v>-6.3554503196813227E-7</v>
      </c>
      <c r="IN29">
        <v>2.0901238852865841E-10</v>
      </c>
      <c r="IO29">
        <v>-0.34448449035794509</v>
      </c>
      <c r="IP29">
        <v>-6.2565476560755753E-3</v>
      </c>
      <c r="IQ29">
        <v>1.2445444242194499E-3</v>
      </c>
      <c r="IR29">
        <v>1.659708129871356E-6</v>
      </c>
      <c r="IS29">
        <v>-1</v>
      </c>
      <c r="IT29">
        <v>2069</v>
      </c>
      <c r="IU29">
        <v>3</v>
      </c>
      <c r="IV29">
        <v>25</v>
      </c>
      <c r="IW29">
        <v>1</v>
      </c>
      <c r="IX29">
        <v>20.5</v>
      </c>
      <c r="IY29">
        <v>4.1357400000000002</v>
      </c>
      <c r="IZ29">
        <v>2.51709</v>
      </c>
      <c r="JA29">
        <v>1.5991200000000001</v>
      </c>
      <c r="JB29">
        <v>2.3742700000000001</v>
      </c>
      <c r="JC29">
        <v>1.4489700000000001</v>
      </c>
      <c r="JD29">
        <v>2.4072300000000002</v>
      </c>
      <c r="JE29">
        <v>37.2181</v>
      </c>
      <c r="JF29">
        <v>24.297599999999999</v>
      </c>
      <c r="JG29">
        <v>18</v>
      </c>
      <c r="JH29">
        <v>612.06100000000004</v>
      </c>
      <c r="JI29">
        <v>411.38099999999997</v>
      </c>
      <c r="JJ29">
        <v>22.460899999999999</v>
      </c>
      <c r="JK29">
        <v>28.921299999999999</v>
      </c>
      <c r="JL29">
        <v>30</v>
      </c>
      <c r="JM29">
        <v>29.021000000000001</v>
      </c>
      <c r="JN29">
        <v>28.9971</v>
      </c>
      <c r="JO29">
        <v>82.6691</v>
      </c>
      <c r="JP29">
        <v>24.194199999999999</v>
      </c>
      <c r="JQ29">
        <v>43.602200000000003</v>
      </c>
      <c r="JR29">
        <v>22.4786</v>
      </c>
      <c r="JS29">
        <v>2200</v>
      </c>
      <c r="JT29">
        <v>18.1358</v>
      </c>
      <c r="JU29">
        <v>101.485</v>
      </c>
      <c r="JV29">
        <v>101.355</v>
      </c>
    </row>
    <row r="30" spans="1:282" x14ac:dyDescent="0.35">
      <c r="A30">
        <v>14</v>
      </c>
      <c r="B30">
        <v>1717590431.5999999</v>
      </c>
      <c r="C30">
        <v>1040</v>
      </c>
      <c r="D30" t="s">
        <v>471</v>
      </c>
      <c r="E30" t="s">
        <v>472</v>
      </c>
      <c r="F30">
        <v>15</v>
      </c>
      <c r="G30">
        <v>1717590423.599999</v>
      </c>
      <c r="H30">
        <f t="shared" si="0"/>
        <v>4.4402250697079404E-4</v>
      </c>
      <c r="I30">
        <f t="shared" si="1"/>
        <v>0.44402250697079404</v>
      </c>
      <c r="J30">
        <f t="shared" si="2"/>
        <v>2.5301534775679411</v>
      </c>
      <c r="K30">
        <f t="shared" si="3"/>
        <v>417.08987096774189</v>
      </c>
      <c r="L30">
        <f t="shared" si="4"/>
        <v>289.11228271590545</v>
      </c>
      <c r="M30">
        <f t="shared" si="5"/>
        <v>28.986793918241631</v>
      </c>
      <c r="N30">
        <f t="shared" si="6"/>
        <v>41.818002409147709</v>
      </c>
      <c r="O30">
        <f t="shared" si="7"/>
        <v>3.3776554060451741E-2</v>
      </c>
      <c r="P30">
        <f t="shared" si="8"/>
        <v>2.9330078643617195</v>
      </c>
      <c r="Q30">
        <f t="shared" si="9"/>
        <v>3.3561941332387719E-2</v>
      </c>
      <c r="R30">
        <f t="shared" si="10"/>
        <v>2.099538161036394E-2</v>
      </c>
      <c r="S30">
        <f t="shared" si="11"/>
        <v>114.01532416238175</v>
      </c>
      <c r="T30">
        <f t="shared" si="12"/>
        <v>25.330151658862455</v>
      </c>
      <c r="U30">
        <f t="shared" si="13"/>
        <v>24.989693548387091</v>
      </c>
      <c r="V30">
        <f t="shared" si="14"/>
        <v>3.1777243256995029</v>
      </c>
      <c r="W30">
        <f t="shared" si="15"/>
        <v>60.083465011132219</v>
      </c>
      <c r="X30">
        <f t="shared" si="16"/>
        <v>1.884760477144563</v>
      </c>
      <c r="Y30">
        <f t="shared" si="17"/>
        <v>3.1369037667773587</v>
      </c>
      <c r="Z30">
        <f t="shared" si="18"/>
        <v>1.29296384855494</v>
      </c>
      <c r="AA30">
        <f t="shared" si="19"/>
        <v>-19.581392557412016</v>
      </c>
      <c r="AB30">
        <f t="shared" si="20"/>
        <v>-34.260439355901724</v>
      </c>
      <c r="AC30">
        <f t="shared" si="21"/>
        <v>-2.4678624408326604</v>
      </c>
      <c r="AD30">
        <f t="shared" si="22"/>
        <v>57.705629808235344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53376.932317621009</v>
      </c>
      <c r="AJ30" t="s">
        <v>414</v>
      </c>
      <c r="AK30">
        <v>10056.700000000001</v>
      </c>
      <c r="AL30">
        <v>239.316</v>
      </c>
      <c r="AM30">
        <v>912.8</v>
      </c>
      <c r="AN30">
        <f t="shared" si="26"/>
        <v>0.73782208588957054</v>
      </c>
      <c r="AO30">
        <v>-1</v>
      </c>
      <c r="AP30" t="s">
        <v>473</v>
      </c>
      <c r="AQ30">
        <v>10228.700000000001</v>
      </c>
      <c r="AR30">
        <v>867.49971999999991</v>
      </c>
      <c r="AS30">
        <v>993.9721574603883</v>
      </c>
      <c r="AT30">
        <f t="shared" si="27"/>
        <v>0.12723941662865801</v>
      </c>
      <c r="AU30">
        <v>0.5</v>
      </c>
      <c r="AV30">
        <f t="shared" si="28"/>
        <v>589.19857023289046</v>
      </c>
      <c r="AW30">
        <f t="shared" si="29"/>
        <v>2.5301534775679411</v>
      </c>
      <c r="AX30">
        <f t="shared" si="30"/>
        <v>37.484641177436181</v>
      </c>
      <c r="AY30">
        <f t="shared" si="31"/>
        <v>5.9914494975311797E-3</v>
      </c>
      <c r="AZ30">
        <f t="shared" si="32"/>
        <v>-8.1664417711441992E-2</v>
      </c>
      <c r="BA30">
        <f t="shared" si="33"/>
        <v>244.55200683422055</v>
      </c>
      <c r="BB30" t="s">
        <v>416</v>
      </c>
      <c r="BC30">
        <v>0</v>
      </c>
      <c r="BD30">
        <f t="shared" si="34"/>
        <v>244.55200683422055</v>
      </c>
      <c r="BE30">
        <f t="shared" si="35"/>
        <v>0.75396493251978591</v>
      </c>
      <c r="BF30">
        <f t="shared" si="36"/>
        <v>0.1687603907563949</v>
      </c>
      <c r="BG30">
        <f t="shared" si="37"/>
        <v>-0.12147011033410032</v>
      </c>
      <c r="BH30">
        <f t="shared" si="38"/>
        <v>0.16758948590044057</v>
      </c>
      <c r="BI30">
        <f t="shared" si="39"/>
        <v>-0.12052573997361238</v>
      </c>
      <c r="BJ30">
        <f t="shared" si="40"/>
        <v>4.7574300350902272E-2</v>
      </c>
      <c r="BK30">
        <f t="shared" si="41"/>
        <v>0.95242569964909773</v>
      </c>
      <c r="BL30">
        <v>3580</v>
      </c>
      <c r="BM30">
        <v>290.00000000000011</v>
      </c>
      <c r="BN30">
        <v>983.94</v>
      </c>
      <c r="BO30">
        <v>265</v>
      </c>
      <c r="BP30">
        <v>10228.700000000001</v>
      </c>
      <c r="BQ30">
        <v>982.76</v>
      </c>
      <c r="BR30">
        <v>1.18</v>
      </c>
      <c r="BS30">
        <v>300.00000000000011</v>
      </c>
      <c r="BT30">
        <v>23.9</v>
      </c>
      <c r="BU30">
        <v>993.9721574603883</v>
      </c>
      <c r="BV30">
        <v>2.5062326959535288</v>
      </c>
      <c r="BW30">
        <v>-11.470961143001411</v>
      </c>
      <c r="BX30">
        <v>2.2457300111605618</v>
      </c>
      <c r="BY30">
        <v>0.48235025044250968</v>
      </c>
      <c r="BZ30">
        <v>-7.8850006674082394E-3</v>
      </c>
      <c r="CA30">
        <v>289.99999999999989</v>
      </c>
      <c r="CB30">
        <v>982.09</v>
      </c>
      <c r="CC30">
        <v>865</v>
      </c>
      <c r="CD30">
        <v>10219.4</v>
      </c>
      <c r="CE30">
        <v>982.75</v>
      </c>
      <c r="CF30">
        <v>-0.66</v>
      </c>
      <c r="CT30">
        <f t="shared" si="42"/>
        <v>700.01225806451623</v>
      </c>
      <c r="CU30">
        <f t="shared" si="43"/>
        <v>589.19857023289046</v>
      </c>
      <c r="CV30">
        <f t="shared" si="44"/>
        <v>0.84169750378655128</v>
      </c>
      <c r="CW30">
        <f t="shared" si="45"/>
        <v>0.16287618230804407</v>
      </c>
      <c r="CX30">
        <v>6</v>
      </c>
      <c r="CY30">
        <v>0.5</v>
      </c>
      <c r="CZ30" t="s">
        <v>417</v>
      </c>
      <c r="DA30">
        <v>2</v>
      </c>
      <c r="DB30">
        <v>1717590423.599999</v>
      </c>
      <c r="DC30">
        <v>417.08987096774189</v>
      </c>
      <c r="DD30">
        <v>419.80503225806439</v>
      </c>
      <c r="DE30">
        <v>18.798470967741931</v>
      </c>
      <c r="DF30">
        <v>18.36282580645161</v>
      </c>
      <c r="DG30">
        <v>416.03587096774191</v>
      </c>
      <c r="DH30">
        <v>18.809296774193541</v>
      </c>
      <c r="DI30">
        <v>600.04187096774194</v>
      </c>
      <c r="DJ30">
        <v>100.1613548387097</v>
      </c>
      <c r="DK30">
        <v>0.1000164387096774</v>
      </c>
      <c r="DL30">
        <v>24.77302580645161</v>
      </c>
      <c r="DM30">
        <v>24.989693548387091</v>
      </c>
      <c r="DN30">
        <v>999.90000000000032</v>
      </c>
      <c r="DO30">
        <v>0</v>
      </c>
      <c r="DP30">
        <v>0</v>
      </c>
      <c r="DQ30">
        <v>10003.585161290321</v>
      </c>
      <c r="DR30">
        <v>0</v>
      </c>
      <c r="DS30">
        <v>435.73067741935478</v>
      </c>
      <c r="DT30">
        <v>-2.2864559677419352</v>
      </c>
      <c r="DU30">
        <v>425.51767741935492</v>
      </c>
      <c r="DV30">
        <v>427.658064516129</v>
      </c>
      <c r="DW30">
        <v>0.43565270967741943</v>
      </c>
      <c r="DX30">
        <v>419.80503225806439</v>
      </c>
      <c r="DY30">
        <v>18.36282580645161</v>
      </c>
      <c r="DZ30">
        <v>1.882882580645161</v>
      </c>
      <c r="EA30">
        <v>1.839246774193549</v>
      </c>
      <c r="EB30">
        <v>16.492387096774191</v>
      </c>
      <c r="EC30">
        <v>16.124396774193549</v>
      </c>
      <c r="ED30">
        <v>700.01225806451623</v>
      </c>
      <c r="EE30">
        <v>0.94301499999999983</v>
      </c>
      <c r="EF30">
        <v>5.6985499999999981E-2</v>
      </c>
      <c r="EG30">
        <v>0</v>
      </c>
      <c r="EH30">
        <v>869.31806451612886</v>
      </c>
      <c r="EI30">
        <v>5.0000400000000029</v>
      </c>
      <c r="EJ30">
        <v>6290.1496774193574</v>
      </c>
      <c r="EK30">
        <v>5723.539677419355</v>
      </c>
      <c r="EL30">
        <v>35.25</v>
      </c>
      <c r="EM30">
        <v>38.112806451612897</v>
      </c>
      <c r="EN30">
        <v>36.561999999999991</v>
      </c>
      <c r="EO30">
        <v>37.559999999999988</v>
      </c>
      <c r="EP30">
        <v>37.118903225806449</v>
      </c>
      <c r="EQ30">
        <v>655.40709677419375</v>
      </c>
      <c r="ER30">
        <v>39.609354838709663</v>
      </c>
      <c r="ES30">
        <v>0</v>
      </c>
      <c r="ET30">
        <v>80.299999952316284</v>
      </c>
      <c r="EU30">
        <v>0</v>
      </c>
      <c r="EV30">
        <v>867.49971999999991</v>
      </c>
      <c r="EW30">
        <v>-137.9193077409592</v>
      </c>
      <c r="EX30">
        <v>-971.5515400112813</v>
      </c>
      <c r="EY30">
        <v>6276.9084000000012</v>
      </c>
      <c r="EZ30">
        <v>15</v>
      </c>
      <c r="FA30">
        <v>1717590450.5999999</v>
      </c>
      <c r="FB30" t="s">
        <v>474</v>
      </c>
      <c r="FC30">
        <v>1717590450.5999999</v>
      </c>
      <c r="FD30">
        <v>1717589119.5999999</v>
      </c>
      <c r="FE30">
        <v>15</v>
      </c>
      <c r="FF30">
        <v>-0.43099999999999999</v>
      </c>
      <c r="FG30">
        <v>-0.01</v>
      </c>
      <c r="FH30">
        <v>1.054</v>
      </c>
      <c r="FI30">
        <v>-0.10199999999999999</v>
      </c>
      <c r="FJ30">
        <v>420</v>
      </c>
      <c r="FK30">
        <v>16</v>
      </c>
      <c r="FL30">
        <v>0.47</v>
      </c>
      <c r="FM30">
        <v>0.03</v>
      </c>
      <c r="FN30">
        <v>-1.5022590924999999</v>
      </c>
      <c r="FO30">
        <v>-15.634724009380861</v>
      </c>
      <c r="FP30">
        <v>1.6531782231307379</v>
      </c>
      <c r="FQ30">
        <v>0</v>
      </c>
      <c r="FR30">
        <v>877.08232352941161</v>
      </c>
      <c r="FS30">
        <v>-164.37419403116581</v>
      </c>
      <c r="FT30">
        <v>16.402189855089091</v>
      </c>
      <c r="FU30">
        <v>0</v>
      </c>
      <c r="FV30">
        <v>0.43238637499999999</v>
      </c>
      <c r="FW30">
        <v>7.888026641650997E-2</v>
      </c>
      <c r="FX30">
        <v>1.0708029481859629E-2</v>
      </c>
      <c r="FY30">
        <v>1</v>
      </c>
      <c r="FZ30">
        <v>1</v>
      </c>
      <c r="GA30">
        <v>3</v>
      </c>
      <c r="GB30" t="s">
        <v>419</v>
      </c>
      <c r="GC30">
        <v>3.2492200000000002</v>
      </c>
      <c r="GD30">
        <v>2.8011599999999999</v>
      </c>
      <c r="GE30">
        <v>0.10083499999999999</v>
      </c>
      <c r="GF30">
        <v>0.102383</v>
      </c>
      <c r="GG30">
        <v>9.7503699999999999E-2</v>
      </c>
      <c r="GH30">
        <v>9.6593899999999996E-2</v>
      </c>
      <c r="GI30">
        <v>23552.799999999999</v>
      </c>
      <c r="GJ30">
        <v>28045.9</v>
      </c>
      <c r="GK30">
        <v>26015.9</v>
      </c>
      <c r="GL30">
        <v>30051</v>
      </c>
      <c r="GM30">
        <v>33054.5</v>
      </c>
      <c r="GN30">
        <v>35053.800000000003</v>
      </c>
      <c r="GO30">
        <v>39911</v>
      </c>
      <c r="GP30">
        <v>41830.9</v>
      </c>
      <c r="GQ30">
        <v>2.1678000000000002</v>
      </c>
      <c r="GR30">
        <v>1.84172</v>
      </c>
      <c r="GS30">
        <v>1.0870400000000001E-2</v>
      </c>
      <c r="GT30">
        <v>0</v>
      </c>
      <c r="GU30">
        <v>24.8215</v>
      </c>
      <c r="GV30">
        <v>999.9</v>
      </c>
      <c r="GW30">
        <v>43.4</v>
      </c>
      <c r="GX30">
        <v>32.4</v>
      </c>
      <c r="GY30">
        <v>21.165900000000001</v>
      </c>
      <c r="GZ30">
        <v>61.009599999999999</v>
      </c>
      <c r="HA30">
        <v>15.8614</v>
      </c>
      <c r="HB30">
        <v>1</v>
      </c>
      <c r="HC30">
        <v>0.124012</v>
      </c>
      <c r="HD30">
        <v>2.22532</v>
      </c>
      <c r="HE30">
        <v>20.269500000000001</v>
      </c>
      <c r="HF30">
        <v>5.20336</v>
      </c>
      <c r="HG30">
        <v>11.9023</v>
      </c>
      <c r="HH30">
        <v>4.9705500000000002</v>
      </c>
      <c r="HI30">
        <v>3.2810000000000001</v>
      </c>
      <c r="HJ30">
        <v>9999</v>
      </c>
      <c r="HK30">
        <v>9999</v>
      </c>
      <c r="HL30">
        <v>9999</v>
      </c>
      <c r="HM30">
        <v>999.9</v>
      </c>
      <c r="HN30">
        <v>4.9708100000000002</v>
      </c>
      <c r="HO30">
        <v>1.85571</v>
      </c>
      <c r="HP30">
        <v>1.85287</v>
      </c>
      <c r="HQ30">
        <v>1.8571500000000001</v>
      </c>
      <c r="HR30">
        <v>1.8579000000000001</v>
      </c>
      <c r="HS30">
        <v>1.85684</v>
      </c>
      <c r="HT30">
        <v>1.85043</v>
      </c>
      <c r="HU30">
        <v>1.85547</v>
      </c>
      <c r="HV30" t="s">
        <v>23</v>
      </c>
      <c r="HW30" t="s">
        <v>23</v>
      </c>
      <c r="HX30" t="s">
        <v>23</v>
      </c>
      <c r="HY30" t="s">
        <v>23</v>
      </c>
      <c r="HZ30" t="s">
        <v>420</v>
      </c>
      <c r="IA30" t="s">
        <v>421</v>
      </c>
      <c r="IB30" t="s">
        <v>422</v>
      </c>
      <c r="IC30" t="s">
        <v>422</v>
      </c>
      <c r="ID30" t="s">
        <v>422</v>
      </c>
      <c r="IE30" t="s">
        <v>422</v>
      </c>
      <c r="IF30">
        <v>0</v>
      </c>
      <c r="IG30">
        <v>100</v>
      </c>
      <c r="IH30">
        <v>100</v>
      </c>
      <c r="II30">
        <v>1.054</v>
      </c>
      <c r="IJ30">
        <v>-0.01</v>
      </c>
      <c r="IK30">
        <v>0.94791381805383279</v>
      </c>
      <c r="IL30">
        <v>1.5139197566457669E-3</v>
      </c>
      <c r="IM30">
        <v>-6.3554503196813227E-7</v>
      </c>
      <c r="IN30">
        <v>2.0901238852865841E-10</v>
      </c>
      <c r="IO30">
        <v>-0.34448449035794509</v>
      </c>
      <c r="IP30">
        <v>-6.2565476560755753E-3</v>
      </c>
      <c r="IQ30">
        <v>1.2445444242194499E-3</v>
      </c>
      <c r="IR30">
        <v>1.659708129871356E-6</v>
      </c>
      <c r="IS30">
        <v>-1</v>
      </c>
      <c r="IT30">
        <v>2069</v>
      </c>
      <c r="IU30">
        <v>3</v>
      </c>
      <c r="IV30">
        <v>25</v>
      </c>
      <c r="IW30">
        <v>1</v>
      </c>
      <c r="IX30">
        <v>21.9</v>
      </c>
      <c r="IY30">
        <v>1.0803199999999999</v>
      </c>
      <c r="IZ30">
        <v>2.5354000000000001</v>
      </c>
      <c r="JA30">
        <v>1.5979000000000001</v>
      </c>
      <c r="JB30">
        <v>2.3754900000000001</v>
      </c>
      <c r="JC30">
        <v>1.4489700000000001</v>
      </c>
      <c r="JD30">
        <v>2.4609399999999999</v>
      </c>
      <c r="JE30">
        <v>37.194099999999999</v>
      </c>
      <c r="JF30">
        <v>24.3064</v>
      </c>
      <c r="JG30">
        <v>18</v>
      </c>
      <c r="JH30">
        <v>610.57899999999995</v>
      </c>
      <c r="JI30">
        <v>409.32900000000001</v>
      </c>
      <c r="JJ30">
        <v>22.547699999999999</v>
      </c>
      <c r="JK30">
        <v>28.909600000000001</v>
      </c>
      <c r="JL30">
        <v>30.0001</v>
      </c>
      <c r="JM30">
        <v>29.014800000000001</v>
      </c>
      <c r="JN30">
        <v>28.9922</v>
      </c>
      <c r="JO30">
        <v>21.583600000000001</v>
      </c>
      <c r="JP30">
        <v>23.866299999999999</v>
      </c>
      <c r="JQ30">
        <v>45.235500000000002</v>
      </c>
      <c r="JR30">
        <v>22.550999999999998</v>
      </c>
      <c r="JS30">
        <v>420</v>
      </c>
      <c r="JT30">
        <v>18.316700000000001</v>
      </c>
      <c r="JU30">
        <v>101.483</v>
      </c>
      <c r="JV30">
        <v>101.35299999999999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23</v>
      </c>
    </row>
    <row r="14" spans="1:2" x14ac:dyDescent="0.35">
      <c r="A14" t="s">
        <v>25</v>
      </c>
      <c r="B14" t="s">
        <v>21</v>
      </c>
    </row>
    <row r="15" spans="1:2" x14ac:dyDescent="0.35">
      <c r="A15" t="s">
        <v>26</v>
      </c>
      <c r="B15" t="s">
        <v>11</v>
      </c>
    </row>
    <row r="16" spans="1:2" x14ac:dyDescent="0.3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 David</cp:lastModifiedBy>
  <dcterms:created xsi:type="dcterms:W3CDTF">2024-06-05T12:29:42Z</dcterms:created>
  <dcterms:modified xsi:type="dcterms:W3CDTF">2025-03-14T15:43:52Z</dcterms:modified>
</cp:coreProperties>
</file>