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BusinessIntelligence_DataAnalyst/PowerBI/SalesDashboards/SalesTracking_ECommerce/"/>
    </mc:Choice>
  </mc:AlternateContent>
  <xr:revisionPtr revIDLastSave="36" documentId="14_{D934F687-934D-4A5B-9BC8-6C670545EFB6}" xr6:coauthVersionLast="47" xr6:coauthVersionMax="47" xr10:uidLastSave="{EC80B4A6-76C1-4241-8FB3-D2BB39ED7333}"/>
  <bookViews>
    <workbookView xWindow="-120" yWindow="-120" windowWidth="38640" windowHeight="21840" tabRatio="653" activeTab="3" xr2:uid="{DDB5A4DE-98E2-4AA1-A255-93D87D32F7E8}"/>
  </bookViews>
  <sheets>
    <sheet name="DateDimension" sheetId="1" r:id="rId1"/>
    <sheet name="ProductLineDimension" sheetId="2" r:id="rId2"/>
    <sheet name="SalesPlanActualForecast" sheetId="12" r:id="rId3"/>
    <sheet name="CostsPlanActualForecast" sheetId="13" r:id="rId4"/>
    <sheet name="ConversionRate" sheetId="10" r:id="rId5"/>
    <sheet name="AOV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3" l="1"/>
  <c r="C76" i="13"/>
  <c r="C77" i="13"/>
  <c r="C78" i="13"/>
  <c r="C79" i="13"/>
  <c r="C80" i="13"/>
  <c r="C81" i="13"/>
  <c r="C82" i="13"/>
  <c r="C83" i="13"/>
  <c r="C84" i="13"/>
  <c r="C85" i="13"/>
  <c r="C86" i="13"/>
  <c r="C87" i="13"/>
  <c r="F87" i="13" s="1"/>
  <c r="C88" i="13"/>
  <c r="F88" i="13" s="1"/>
  <c r="C89" i="13"/>
  <c r="C90" i="13"/>
  <c r="C91" i="13"/>
  <c r="C92" i="13"/>
  <c r="C93" i="13"/>
  <c r="C94" i="13"/>
  <c r="C95" i="13"/>
  <c r="C96" i="13"/>
  <c r="C97" i="13"/>
  <c r="C98" i="13"/>
  <c r="F98" i="13" s="1"/>
  <c r="C99" i="13"/>
  <c r="C100" i="13"/>
  <c r="C101" i="13"/>
  <c r="C102" i="13"/>
  <c r="C103" i="13"/>
  <c r="C104" i="13"/>
  <c r="C105" i="13"/>
  <c r="C106" i="13"/>
  <c r="C107" i="13"/>
  <c r="C108" i="13"/>
  <c r="C109" i="13"/>
  <c r="C74" i="13"/>
  <c r="E85" i="13" s="1"/>
  <c r="F85" i="13" s="1"/>
  <c r="F100" i="13"/>
  <c r="F99" i="13"/>
  <c r="F86" i="13"/>
  <c r="F76" i="13"/>
  <c r="F75" i="13"/>
  <c r="E68" i="13"/>
  <c r="F68" i="13" s="1"/>
  <c r="E67" i="13"/>
  <c r="F67" i="13" s="1"/>
  <c r="E66" i="13"/>
  <c r="F66" i="13" s="1"/>
  <c r="E65" i="13"/>
  <c r="F65" i="13" s="1"/>
  <c r="F64" i="13"/>
  <c r="F63" i="13"/>
  <c r="F62" i="13"/>
  <c r="E61" i="13"/>
  <c r="F61" i="13" s="1"/>
  <c r="E60" i="13"/>
  <c r="F60" i="13" s="1"/>
  <c r="E59" i="13"/>
  <c r="F59" i="13" s="1"/>
  <c r="E58" i="13"/>
  <c r="F58" i="13" s="1"/>
  <c r="E57" i="13"/>
  <c r="F57" i="13" s="1"/>
  <c r="E56" i="13"/>
  <c r="F56" i="13" s="1"/>
  <c r="E55" i="13"/>
  <c r="F55" i="13" s="1"/>
  <c r="E54" i="13"/>
  <c r="F54" i="13" s="1"/>
  <c r="E53" i="13"/>
  <c r="F53" i="13" s="1"/>
  <c r="F52" i="13"/>
  <c r="F51" i="13"/>
  <c r="F50" i="13"/>
  <c r="E49" i="13"/>
  <c r="F49" i="13" s="1"/>
  <c r="E48" i="13"/>
  <c r="F48" i="13" s="1"/>
  <c r="E47" i="13"/>
  <c r="F47" i="13" s="1"/>
  <c r="E46" i="13"/>
  <c r="F46" i="13" s="1"/>
  <c r="E45" i="13"/>
  <c r="F45" i="13" s="1"/>
  <c r="E44" i="13"/>
  <c r="F44" i="13" s="1"/>
  <c r="E43" i="13"/>
  <c r="F43" i="13" s="1"/>
  <c r="E42" i="13"/>
  <c r="F42" i="13" s="1"/>
  <c r="E41" i="13"/>
  <c r="F41" i="13" s="1"/>
  <c r="F40" i="13"/>
  <c r="F39" i="13"/>
  <c r="F38" i="13"/>
  <c r="E33" i="13"/>
  <c r="E34" i="13" s="1"/>
  <c r="E32" i="13"/>
  <c r="F32" i="13" s="1"/>
  <c r="F31" i="13"/>
  <c r="E31" i="13"/>
  <c r="E30" i="13"/>
  <c r="F30" i="13" s="1"/>
  <c r="E29" i="13"/>
  <c r="F29" i="13" s="1"/>
  <c r="F28" i="13"/>
  <c r="F27" i="13"/>
  <c r="F26" i="13"/>
  <c r="F25" i="13"/>
  <c r="E25" i="13"/>
  <c r="E24" i="13"/>
  <c r="F24" i="13" s="1"/>
  <c r="F23" i="13"/>
  <c r="E23" i="13"/>
  <c r="F22" i="13"/>
  <c r="E22" i="13"/>
  <c r="E21" i="13"/>
  <c r="F21" i="13" s="1"/>
  <c r="F20" i="13"/>
  <c r="E20" i="13"/>
  <c r="F19" i="13"/>
  <c r="E19" i="13"/>
  <c r="E18" i="13"/>
  <c r="F18" i="13" s="1"/>
  <c r="F17" i="13"/>
  <c r="E17" i="13"/>
  <c r="F16" i="13"/>
  <c r="F15" i="13"/>
  <c r="F14" i="13"/>
  <c r="F13" i="13"/>
  <c r="E13" i="13"/>
  <c r="E12" i="13"/>
  <c r="F12" i="13" s="1"/>
  <c r="E11" i="13"/>
  <c r="F11" i="13" s="1"/>
  <c r="F10" i="13"/>
  <c r="E10" i="13"/>
  <c r="E9" i="13"/>
  <c r="F9" i="13" s="1"/>
  <c r="E8" i="13"/>
  <c r="F8" i="13" s="1"/>
  <c r="F7" i="13"/>
  <c r="E7" i="13"/>
  <c r="E6" i="13"/>
  <c r="F6" i="13" s="1"/>
  <c r="E5" i="13"/>
  <c r="F5" i="13" s="1"/>
  <c r="F4" i="13"/>
  <c r="F3" i="13"/>
  <c r="F2" i="13"/>
  <c r="E104" i="12"/>
  <c r="F104" i="12" s="1"/>
  <c r="E103" i="12"/>
  <c r="F103" i="12" s="1"/>
  <c r="E102" i="12"/>
  <c r="F102" i="12" s="1"/>
  <c r="E101" i="12"/>
  <c r="F101" i="12" s="1"/>
  <c r="F100" i="12"/>
  <c r="F99" i="12"/>
  <c r="F98" i="12"/>
  <c r="E97" i="12"/>
  <c r="F97" i="12" s="1"/>
  <c r="E96" i="12"/>
  <c r="F96" i="12" s="1"/>
  <c r="E95" i="12"/>
  <c r="F95" i="12" s="1"/>
  <c r="E94" i="12"/>
  <c r="F94" i="12" s="1"/>
  <c r="E93" i="12"/>
  <c r="F93" i="12" s="1"/>
  <c r="E92" i="12"/>
  <c r="F92" i="12" s="1"/>
  <c r="E91" i="12"/>
  <c r="F91" i="12" s="1"/>
  <c r="E90" i="12"/>
  <c r="F90" i="12" s="1"/>
  <c r="E89" i="12"/>
  <c r="F89" i="12" s="1"/>
  <c r="F88" i="12"/>
  <c r="F87" i="12"/>
  <c r="F86" i="12"/>
  <c r="E85" i="12"/>
  <c r="F85" i="12" s="1"/>
  <c r="E84" i="12"/>
  <c r="F84" i="12" s="1"/>
  <c r="E83" i="12"/>
  <c r="F83" i="12" s="1"/>
  <c r="E82" i="12"/>
  <c r="F82" i="12" s="1"/>
  <c r="E81" i="12"/>
  <c r="F81" i="12" s="1"/>
  <c r="E80" i="12"/>
  <c r="F80" i="12" s="1"/>
  <c r="E79" i="12"/>
  <c r="F79" i="12" s="1"/>
  <c r="E78" i="12"/>
  <c r="F78" i="12" s="1"/>
  <c r="E77" i="12"/>
  <c r="F77" i="12" s="1"/>
  <c r="F76" i="12"/>
  <c r="F75" i="12"/>
  <c r="F74" i="12"/>
  <c r="E68" i="12"/>
  <c r="F68" i="12" s="1"/>
  <c r="E67" i="12"/>
  <c r="F67" i="12" s="1"/>
  <c r="E66" i="12"/>
  <c r="F66" i="12" s="1"/>
  <c r="E65" i="12"/>
  <c r="F65" i="12" s="1"/>
  <c r="F64" i="12"/>
  <c r="F63" i="12"/>
  <c r="F62" i="12"/>
  <c r="E61" i="12"/>
  <c r="F61" i="12" s="1"/>
  <c r="E60" i="12"/>
  <c r="F60" i="12" s="1"/>
  <c r="E59" i="12"/>
  <c r="F59" i="12" s="1"/>
  <c r="E58" i="12"/>
  <c r="F58" i="12" s="1"/>
  <c r="E57" i="12"/>
  <c r="F57" i="12" s="1"/>
  <c r="E56" i="12"/>
  <c r="F56" i="12" s="1"/>
  <c r="E55" i="12"/>
  <c r="F55" i="12" s="1"/>
  <c r="E54" i="12"/>
  <c r="F54" i="12" s="1"/>
  <c r="E53" i="12"/>
  <c r="F53" i="12" s="1"/>
  <c r="F52" i="12"/>
  <c r="F51" i="12"/>
  <c r="F50" i="12"/>
  <c r="E49" i="12"/>
  <c r="F49" i="12" s="1"/>
  <c r="E48" i="12"/>
  <c r="F48" i="12" s="1"/>
  <c r="E47" i="12"/>
  <c r="F47" i="12" s="1"/>
  <c r="E46" i="12"/>
  <c r="F46" i="12" s="1"/>
  <c r="E45" i="12"/>
  <c r="F45" i="12" s="1"/>
  <c r="E44" i="12"/>
  <c r="F44" i="12" s="1"/>
  <c r="E43" i="12"/>
  <c r="F43" i="12" s="1"/>
  <c r="E42" i="12"/>
  <c r="F42" i="12" s="1"/>
  <c r="E41" i="12"/>
  <c r="F41" i="12" s="1"/>
  <c r="F40" i="12"/>
  <c r="F39" i="12"/>
  <c r="F38" i="12"/>
  <c r="E32" i="12"/>
  <c r="E33" i="12" s="1"/>
  <c r="E31" i="12"/>
  <c r="F31" i="12" s="1"/>
  <c r="F30" i="12"/>
  <c r="E30" i="12"/>
  <c r="E29" i="12"/>
  <c r="F29" i="12" s="1"/>
  <c r="F28" i="12"/>
  <c r="F27" i="12"/>
  <c r="F26" i="12"/>
  <c r="E25" i="12"/>
  <c r="F25" i="12" s="1"/>
  <c r="F24" i="12"/>
  <c r="E24" i="12"/>
  <c r="E23" i="12"/>
  <c r="F23" i="12" s="1"/>
  <c r="E22" i="12"/>
  <c r="F22" i="12" s="1"/>
  <c r="F21" i="12"/>
  <c r="E21" i="12"/>
  <c r="E20" i="12"/>
  <c r="F20" i="12" s="1"/>
  <c r="E19" i="12"/>
  <c r="F19" i="12" s="1"/>
  <c r="F18" i="12"/>
  <c r="E18" i="12"/>
  <c r="E17" i="12"/>
  <c r="F17" i="12" s="1"/>
  <c r="F16" i="12"/>
  <c r="F15" i="12"/>
  <c r="F14" i="12"/>
  <c r="E13" i="12"/>
  <c r="F13" i="12" s="1"/>
  <c r="F12" i="12"/>
  <c r="E12" i="12"/>
  <c r="E11" i="12"/>
  <c r="F11" i="12" s="1"/>
  <c r="E10" i="12"/>
  <c r="F10" i="12" s="1"/>
  <c r="F9" i="12"/>
  <c r="E9" i="12"/>
  <c r="E8" i="12"/>
  <c r="F8" i="12" s="1"/>
  <c r="E7" i="12"/>
  <c r="F7" i="12" s="1"/>
  <c r="F6" i="12"/>
  <c r="E6" i="12"/>
  <c r="E5" i="12"/>
  <c r="F5" i="12" s="1"/>
  <c r="F4" i="12"/>
  <c r="F3" i="12"/>
  <c r="F2" i="12"/>
  <c r="C80" i="10"/>
  <c r="C81" i="10"/>
  <c r="C82" i="10"/>
  <c r="C83" i="10"/>
  <c r="C84" i="10"/>
  <c r="C85" i="10"/>
  <c r="C75" i="10"/>
  <c r="C76" i="10"/>
  <c r="C77" i="10"/>
  <c r="C78" i="10"/>
  <c r="C79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74" i="10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E69" i="13" l="1"/>
  <c r="E70" i="13" s="1"/>
  <c r="E71" i="13" s="1"/>
  <c r="E69" i="12"/>
  <c r="E70" i="12" s="1"/>
  <c r="E71" i="12" s="1"/>
  <c r="E78" i="13"/>
  <c r="F78" i="13" s="1"/>
  <c r="E80" i="13"/>
  <c r="F80" i="13" s="1"/>
  <c r="E82" i="13"/>
  <c r="F82" i="13" s="1"/>
  <c r="E84" i="13"/>
  <c r="F84" i="13" s="1"/>
  <c r="E89" i="13"/>
  <c r="F89" i="13" s="1"/>
  <c r="E91" i="13"/>
  <c r="F91" i="13" s="1"/>
  <c r="E93" i="13"/>
  <c r="F93" i="13" s="1"/>
  <c r="E95" i="13"/>
  <c r="F95" i="13" s="1"/>
  <c r="E97" i="13"/>
  <c r="F97" i="13" s="1"/>
  <c r="E102" i="13"/>
  <c r="F102" i="13" s="1"/>
  <c r="E104" i="13"/>
  <c r="F74" i="13"/>
  <c r="E79" i="13"/>
  <c r="F79" i="13" s="1"/>
  <c r="E81" i="13"/>
  <c r="F81" i="13" s="1"/>
  <c r="E83" i="13"/>
  <c r="F83" i="13" s="1"/>
  <c r="E90" i="13"/>
  <c r="F90" i="13" s="1"/>
  <c r="E92" i="13"/>
  <c r="F92" i="13" s="1"/>
  <c r="E94" i="13"/>
  <c r="F94" i="13" s="1"/>
  <c r="E96" i="13"/>
  <c r="F96" i="13" s="1"/>
  <c r="E101" i="13"/>
  <c r="F101" i="13" s="1"/>
  <c r="E103" i="13"/>
  <c r="F103" i="13" s="1"/>
  <c r="E77" i="13"/>
  <c r="F77" i="13" s="1"/>
  <c r="F70" i="13"/>
  <c r="E35" i="13"/>
  <c r="F34" i="13"/>
  <c r="F33" i="13"/>
  <c r="E105" i="12"/>
  <c r="F70" i="12"/>
  <c r="E34" i="12"/>
  <c r="F33" i="12"/>
  <c r="F32" i="12"/>
  <c r="F69" i="13" l="1"/>
  <c r="F69" i="12"/>
  <c r="E105" i="13"/>
  <c r="F104" i="13"/>
  <c r="E72" i="13"/>
  <c r="F71" i="13"/>
  <c r="E36" i="13"/>
  <c r="F35" i="13"/>
  <c r="E106" i="12"/>
  <c r="F105" i="12"/>
  <c r="E72" i="12"/>
  <c r="F71" i="12"/>
  <c r="F34" i="12"/>
  <c r="E35" i="12"/>
  <c r="F105" i="13" l="1"/>
  <c r="E106" i="13"/>
  <c r="E73" i="13"/>
  <c r="F73" i="13" s="1"/>
  <c r="F72" i="13"/>
  <c r="E37" i="13"/>
  <c r="F37" i="13" s="1"/>
  <c r="F36" i="13"/>
  <c r="F106" i="12"/>
  <c r="E107" i="12"/>
  <c r="E73" i="12"/>
  <c r="F73" i="12" s="1"/>
  <c r="F72" i="12"/>
  <c r="E36" i="12"/>
  <c r="F35" i="12"/>
  <c r="E107" i="13" l="1"/>
  <c r="F106" i="13"/>
  <c r="F107" i="12"/>
  <c r="E108" i="12"/>
  <c r="E37" i="12"/>
  <c r="F37" i="12" s="1"/>
  <c r="F36" i="12"/>
  <c r="F107" i="13" l="1"/>
  <c r="E108" i="13"/>
  <c r="E109" i="12"/>
  <c r="F109" i="12" s="1"/>
  <c r="F108" i="12"/>
  <c r="E109" i="13" l="1"/>
  <c r="F109" i="13" s="1"/>
  <c r="F108" i="13"/>
</calcChain>
</file>

<file path=xl/sharedStrings.xml><?xml version="1.0" encoding="utf-8"?>
<sst xmlns="http://schemas.openxmlformats.org/spreadsheetml/2006/main" count="37" uniqueCount="26">
  <si>
    <t>Date</t>
  </si>
  <si>
    <t>Month</t>
  </si>
  <si>
    <t>Year</t>
  </si>
  <si>
    <t>Product_Line</t>
  </si>
  <si>
    <t>Product_Line_ID</t>
  </si>
  <si>
    <t>Electronics</t>
  </si>
  <si>
    <t>Clothes &amp; Accessoires</t>
  </si>
  <si>
    <t>Sports &amp; Activity</t>
  </si>
  <si>
    <t>Plan Sales in K$</t>
  </si>
  <si>
    <t>Actual Sales in K$</t>
  </si>
  <si>
    <t>Forecast_Calculator</t>
  </si>
  <si>
    <t>Forecast</t>
  </si>
  <si>
    <t>Comments</t>
  </si>
  <si>
    <t>New Partnership with Finest Electronics</t>
  </si>
  <si>
    <t>New nationwide marketing campaig with Finest Electronics</t>
  </si>
  <si>
    <t>Invest of 50K$ for nationwide marketing campaign with Finest Electronics</t>
  </si>
  <si>
    <t>Plan Cost in K$</t>
  </si>
  <si>
    <t>Actual Cost in K$</t>
  </si>
  <si>
    <t>Electronics departmemt restructuring; Invest 40K$</t>
  </si>
  <si>
    <t>New Partnership with Bling Bling NY</t>
  </si>
  <si>
    <t>New nationwide marketing campaig with Bling Bling NY</t>
  </si>
  <si>
    <t>Invest of 35K$ for nationwide marketing campaign with Bling Bling NY</t>
  </si>
  <si>
    <t>Clothes &amp; Accessoires departmemt restructuring; Invest 35K$</t>
  </si>
  <si>
    <t>CV-Rate</t>
  </si>
  <si>
    <t>Orders</t>
  </si>
  <si>
    <t>AVG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</si>
</sst>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$-409]#,##0"/>
    <numFmt numFmtId="165" formatCode="[$$-409]#,##0_ ;\-[$$-409]#,##0\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10" fontId="0" fillId="0" borderId="0" xfId="2" applyNumberFormat="1" applyFont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1" xfId="0" applyNumberFormat="1" applyBorder="1" applyAlignment="1">
      <alignment horizontal="right"/>
    </xf>
    <xf numFmtId="10" fontId="2" fillId="0" borderId="1" xfId="2" applyNumberFormat="1" applyFont="1" applyBorder="1" applyAlignment="1">
      <alignment horizontal="right"/>
    </xf>
    <xf numFmtId="10" fontId="0" fillId="0" borderId="0" xfId="2" applyNumberFormat="1" applyFont="1" applyFill="1" applyAlignment="1">
      <alignment horizontal="right"/>
    </xf>
    <xf numFmtId="10" fontId="0" fillId="0" borderId="1" xfId="2" applyNumberFormat="1" applyFont="1" applyFill="1" applyBorder="1" applyAlignment="1">
      <alignment horizontal="right"/>
    </xf>
    <xf numFmtId="165" fontId="0" fillId="0" borderId="0" xfId="1" applyNumberFormat="1" applyFont="1"/>
    <xf numFmtId="165" fontId="0" fillId="0" borderId="1" xfId="1" applyNumberFormat="1" applyFont="1" applyBorder="1"/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/>
    <xf numFmtId="10" fontId="0" fillId="2" borderId="0" xfId="2" applyNumberFormat="1" applyFont="1" applyFill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0" fontId="0" fillId="2" borderId="1" xfId="2" applyNumberFormat="1" applyFont="1" applyFill="1" applyBorder="1" applyAlignment="1">
      <alignment horizontal="right"/>
    </xf>
    <xf numFmtId="0" fontId="0" fillId="2" borderId="1" xfId="0" applyFill="1" applyBorder="1"/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/>
    <xf numFmtId="10" fontId="0" fillId="3" borderId="0" xfId="2" applyNumberFormat="1" applyFont="1" applyFill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0" fontId="0" fillId="3" borderId="1" xfId="2" applyNumberFormat="1" applyFont="1" applyFill="1" applyBorder="1" applyAlignment="1">
      <alignment horizontal="right"/>
    </xf>
    <xf numFmtId="0" fontId="0" fillId="3" borderId="1" xfId="0" applyFill="1" applyBorder="1"/>
    <xf numFmtId="14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/>
    <xf numFmtId="10" fontId="0" fillId="4" borderId="0" xfId="2" applyNumberFormat="1" applyFont="1" applyFill="1" applyAlignment="1">
      <alignment horizontal="right"/>
    </xf>
    <xf numFmtId="1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0" fontId="0" fillId="4" borderId="1" xfId="2" applyNumberFormat="1" applyFont="1" applyFill="1" applyBorder="1" applyAlignment="1">
      <alignment horizontal="right"/>
    </xf>
    <xf numFmtId="0" fontId="0" fillId="4" borderId="1" xfId="0" applyFill="1" applyBorder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32F6-AD75-4355-934A-13401C5D571D}">
  <dimension ref="A1:C37"/>
  <sheetViews>
    <sheetView showGridLines="0" workbookViewId="0">
      <selection activeCell="H9" sqref="H9"/>
    </sheetView>
  </sheetViews>
  <sheetFormatPr baseColWidth="10" defaultRowHeight="15" x14ac:dyDescent="0.25"/>
  <cols>
    <col min="1" max="3" width="11.42578125" style="5"/>
  </cols>
  <sheetData>
    <row r="1" spans="1:3" ht="15.75" thickBot="1" x14ac:dyDescent="0.3">
      <c r="A1" s="7" t="s">
        <v>0</v>
      </c>
      <c r="B1" s="7" t="s">
        <v>1</v>
      </c>
      <c r="C1" s="7" t="s">
        <v>2</v>
      </c>
    </row>
    <row r="2" spans="1:3" x14ac:dyDescent="0.25">
      <c r="A2" s="8">
        <v>44562</v>
      </c>
      <c r="B2" s="5" t="str">
        <f>TEXT(A2,"MMMM")</f>
        <v>Januar</v>
      </c>
      <c r="C2" s="5" t="str">
        <f>TEXT(A2,"JJJJ")</f>
        <v>2022</v>
      </c>
    </row>
    <row r="3" spans="1:3" x14ac:dyDescent="0.25">
      <c r="A3" s="8">
        <v>44593</v>
      </c>
      <c r="B3" s="5" t="str">
        <f t="shared" ref="B3:B37" si="0">TEXT(A3,"MMMM")</f>
        <v>Februar</v>
      </c>
      <c r="C3" s="5" t="str">
        <f t="shared" ref="C3:C37" si="1">TEXT(A3,"JJJJ")</f>
        <v>2022</v>
      </c>
    </row>
    <row r="4" spans="1:3" x14ac:dyDescent="0.25">
      <c r="A4" s="8">
        <v>44621</v>
      </c>
      <c r="B4" s="5" t="str">
        <f t="shared" si="0"/>
        <v>März</v>
      </c>
      <c r="C4" s="5" t="str">
        <f t="shared" si="1"/>
        <v>2022</v>
      </c>
    </row>
    <row r="5" spans="1:3" x14ac:dyDescent="0.25">
      <c r="A5" s="8">
        <v>44652</v>
      </c>
      <c r="B5" s="5" t="str">
        <f t="shared" si="0"/>
        <v>April</v>
      </c>
      <c r="C5" s="5" t="str">
        <f t="shared" si="1"/>
        <v>2022</v>
      </c>
    </row>
    <row r="6" spans="1:3" x14ac:dyDescent="0.25">
      <c r="A6" s="8">
        <v>44682</v>
      </c>
      <c r="B6" s="5" t="str">
        <f t="shared" si="0"/>
        <v>Mai</v>
      </c>
      <c r="C6" s="5" t="str">
        <f t="shared" si="1"/>
        <v>2022</v>
      </c>
    </row>
    <row r="7" spans="1:3" x14ac:dyDescent="0.25">
      <c r="A7" s="8">
        <v>44713</v>
      </c>
      <c r="B7" s="5" t="str">
        <f t="shared" si="0"/>
        <v>Juni</v>
      </c>
      <c r="C7" s="5" t="str">
        <f t="shared" si="1"/>
        <v>2022</v>
      </c>
    </row>
    <row r="8" spans="1:3" x14ac:dyDescent="0.25">
      <c r="A8" s="8">
        <v>44743</v>
      </c>
      <c r="B8" s="5" t="str">
        <f t="shared" si="0"/>
        <v>Juli</v>
      </c>
      <c r="C8" s="5" t="str">
        <f t="shared" si="1"/>
        <v>2022</v>
      </c>
    </row>
    <row r="9" spans="1:3" x14ac:dyDescent="0.25">
      <c r="A9" s="8">
        <v>44774</v>
      </c>
      <c r="B9" s="5" t="str">
        <f t="shared" si="0"/>
        <v>August</v>
      </c>
      <c r="C9" s="5" t="str">
        <f t="shared" si="1"/>
        <v>2022</v>
      </c>
    </row>
    <row r="10" spans="1:3" x14ac:dyDescent="0.25">
      <c r="A10" s="8">
        <v>44805</v>
      </c>
      <c r="B10" s="5" t="str">
        <f t="shared" si="0"/>
        <v>September</v>
      </c>
      <c r="C10" s="5" t="str">
        <f t="shared" si="1"/>
        <v>2022</v>
      </c>
    </row>
    <row r="11" spans="1:3" x14ac:dyDescent="0.25">
      <c r="A11" s="8">
        <v>44835</v>
      </c>
      <c r="B11" s="5" t="str">
        <f t="shared" si="0"/>
        <v>Oktober</v>
      </c>
      <c r="C11" s="5" t="str">
        <f t="shared" si="1"/>
        <v>2022</v>
      </c>
    </row>
    <row r="12" spans="1:3" x14ac:dyDescent="0.25">
      <c r="A12" s="8">
        <v>44866</v>
      </c>
      <c r="B12" s="5" t="str">
        <f t="shared" si="0"/>
        <v>November</v>
      </c>
      <c r="C12" s="5" t="str">
        <f t="shared" si="1"/>
        <v>2022</v>
      </c>
    </row>
    <row r="13" spans="1:3" x14ac:dyDescent="0.25">
      <c r="A13" s="8">
        <v>44896</v>
      </c>
      <c r="B13" s="5" t="str">
        <f t="shared" si="0"/>
        <v>Dezember</v>
      </c>
      <c r="C13" s="5" t="str">
        <f t="shared" si="1"/>
        <v>2022</v>
      </c>
    </row>
    <row r="14" spans="1:3" x14ac:dyDescent="0.25">
      <c r="A14" s="8">
        <v>44927</v>
      </c>
      <c r="B14" s="5" t="str">
        <f t="shared" si="0"/>
        <v>Januar</v>
      </c>
      <c r="C14" s="5" t="str">
        <f t="shared" si="1"/>
        <v>2023</v>
      </c>
    </row>
    <row r="15" spans="1:3" x14ac:dyDescent="0.25">
      <c r="A15" s="8">
        <v>44958</v>
      </c>
      <c r="B15" s="5" t="str">
        <f t="shared" si="0"/>
        <v>Februar</v>
      </c>
      <c r="C15" s="5" t="str">
        <f t="shared" si="1"/>
        <v>2023</v>
      </c>
    </row>
    <row r="16" spans="1:3" x14ac:dyDescent="0.25">
      <c r="A16" s="8">
        <v>44986</v>
      </c>
      <c r="B16" s="5" t="str">
        <f t="shared" si="0"/>
        <v>März</v>
      </c>
      <c r="C16" s="5" t="str">
        <f t="shared" si="1"/>
        <v>2023</v>
      </c>
    </row>
    <row r="17" spans="1:3" x14ac:dyDescent="0.25">
      <c r="A17" s="8">
        <v>45017</v>
      </c>
      <c r="B17" s="5" t="str">
        <f t="shared" si="0"/>
        <v>April</v>
      </c>
      <c r="C17" s="5" t="str">
        <f t="shared" si="1"/>
        <v>2023</v>
      </c>
    </row>
    <row r="18" spans="1:3" x14ac:dyDescent="0.25">
      <c r="A18" s="8">
        <v>45047</v>
      </c>
      <c r="B18" s="5" t="str">
        <f t="shared" si="0"/>
        <v>Mai</v>
      </c>
      <c r="C18" s="5" t="str">
        <f t="shared" si="1"/>
        <v>2023</v>
      </c>
    </row>
    <row r="19" spans="1:3" x14ac:dyDescent="0.25">
      <c r="A19" s="8">
        <v>45078</v>
      </c>
      <c r="B19" s="5" t="str">
        <f t="shared" si="0"/>
        <v>Juni</v>
      </c>
      <c r="C19" s="5" t="str">
        <f t="shared" si="1"/>
        <v>2023</v>
      </c>
    </row>
    <row r="20" spans="1:3" x14ac:dyDescent="0.25">
      <c r="A20" s="8">
        <v>45108</v>
      </c>
      <c r="B20" s="5" t="str">
        <f t="shared" si="0"/>
        <v>Juli</v>
      </c>
      <c r="C20" s="5" t="str">
        <f t="shared" si="1"/>
        <v>2023</v>
      </c>
    </row>
    <row r="21" spans="1:3" x14ac:dyDescent="0.25">
      <c r="A21" s="8">
        <v>45139</v>
      </c>
      <c r="B21" s="5" t="str">
        <f t="shared" si="0"/>
        <v>August</v>
      </c>
      <c r="C21" s="5" t="str">
        <f t="shared" si="1"/>
        <v>2023</v>
      </c>
    </row>
    <row r="22" spans="1:3" x14ac:dyDescent="0.25">
      <c r="A22" s="8">
        <v>45170</v>
      </c>
      <c r="B22" s="5" t="str">
        <f t="shared" si="0"/>
        <v>September</v>
      </c>
      <c r="C22" s="5" t="str">
        <f t="shared" si="1"/>
        <v>2023</v>
      </c>
    </row>
    <row r="23" spans="1:3" x14ac:dyDescent="0.25">
      <c r="A23" s="8">
        <v>45200</v>
      </c>
      <c r="B23" s="5" t="str">
        <f t="shared" si="0"/>
        <v>Oktober</v>
      </c>
      <c r="C23" s="5" t="str">
        <f t="shared" si="1"/>
        <v>2023</v>
      </c>
    </row>
    <row r="24" spans="1:3" x14ac:dyDescent="0.25">
      <c r="A24" s="8">
        <v>45231</v>
      </c>
      <c r="B24" s="5" t="str">
        <f t="shared" si="0"/>
        <v>November</v>
      </c>
      <c r="C24" s="5" t="str">
        <f t="shared" si="1"/>
        <v>2023</v>
      </c>
    </row>
    <row r="25" spans="1:3" x14ac:dyDescent="0.25">
      <c r="A25" s="8">
        <v>45261</v>
      </c>
      <c r="B25" s="5" t="str">
        <f t="shared" si="0"/>
        <v>Dezember</v>
      </c>
      <c r="C25" s="5" t="str">
        <f t="shared" si="1"/>
        <v>2023</v>
      </c>
    </row>
    <row r="26" spans="1:3" x14ac:dyDescent="0.25">
      <c r="A26" s="8">
        <v>45292</v>
      </c>
      <c r="B26" s="5" t="str">
        <f t="shared" si="0"/>
        <v>Januar</v>
      </c>
      <c r="C26" s="5" t="str">
        <f t="shared" si="1"/>
        <v>2024</v>
      </c>
    </row>
    <row r="27" spans="1:3" x14ac:dyDescent="0.25">
      <c r="A27" s="8">
        <v>45323</v>
      </c>
      <c r="B27" s="5" t="str">
        <f t="shared" si="0"/>
        <v>Februar</v>
      </c>
      <c r="C27" s="5" t="str">
        <f t="shared" si="1"/>
        <v>2024</v>
      </c>
    </row>
    <row r="28" spans="1:3" x14ac:dyDescent="0.25">
      <c r="A28" s="8">
        <v>45352</v>
      </c>
      <c r="B28" s="5" t="str">
        <f t="shared" si="0"/>
        <v>März</v>
      </c>
      <c r="C28" s="5" t="str">
        <f t="shared" si="1"/>
        <v>2024</v>
      </c>
    </row>
    <row r="29" spans="1:3" x14ac:dyDescent="0.25">
      <c r="A29" s="8">
        <v>45383</v>
      </c>
      <c r="B29" s="5" t="str">
        <f t="shared" si="0"/>
        <v>April</v>
      </c>
      <c r="C29" s="5" t="str">
        <f t="shared" si="1"/>
        <v>2024</v>
      </c>
    </row>
    <row r="30" spans="1:3" x14ac:dyDescent="0.25">
      <c r="A30" s="8">
        <v>45413</v>
      </c>
      <c r="B30" s="5" t="str">
        <f t="shared" si="0"/>
        <v>Mai</v>
      </c>
      <c r="C30" s="5" t="str">
        <f t="shared" si="1"/>
        <v>2024</v>
      </c>
    </row>
    <row r="31" spans="1:3" x14ac:dyDescent="0.25">
      <c r="A31" s="8">
        <v>45444</v>
      </c>
      <c r="B31" s="5" t="str">
        <f t="shared" si="0"/>
        <v>Juni</v>
      </c>
      <c r="C31" s="5" t="str">
        <f t="shared" si="1"/>
        <v>2024</v>
      </c>
    </row>
    <row r="32" spans="1:3" x14ac:dyDescent="0.25">
      <c r="A32" s="8">
        <v>45474</v>
      </c>
      <c r="B32" s="5" t="str">
        <f t="shared" si="0"/>
        <v>Juli</v>
      </c>
      <c r="C32" s="5" t="str">
        <f t="shared" si="1"/>
        <v>2024</v>
      </c>
    </row>
    <row r="33" spans="1:3" x14ac:dyDescent="0.25">
      <c r="A33" s="8">
        <v>45505</v>
      </c>
      <c r="B33" s="5" t="str">
        <f t="shared" si="0"/>
        <v>August</v>
      </c>
      <c r="C33" s="5" t="str">
        <f t="shared" si="1"/>
        <v>2024</v>
      </c>
    </row>
    <row r="34" spans="1:3" x14ac:dyDescent="0.25">
      <c r="A34" s="8">
        <v>45536</v>
      </c>
      <c r="B34" s="5" t="str">
        <f t="shared" si="0"/>
        <v>September</v>
      </c>
      <c r="C34" s="5" t="str">
        <f t="shared" si="1"/>
        <v>2024</v>
      </c>
    </row>
    <row r="35" spans="1:3" x14ac:dyDescent="0.25">
      <c r="A35" s="8">
        <v>45566</v>
      </c>
      <c r="B35" s="5" t="str">
        <f t="shared" si="0"/>
        <v>Oktober</v>
      </c>
      <c r="C35" s="5" t="str">
        <f t="shared" si="1"/>
        <v>2024</v>
      </c>
    </row>
    <row r="36" spans="1:3" x14ac:dyDescent="0.25">
      <c r="A36" s="8">
        <v>45597</v>
      </c>
      <c r="B36" s="5" t="str">
        <f t="shared" si="0"/>
        <v>November</v>
      </c>
      <c r="C36" s="5" t="str">
        <f t="shared" si="1"/>
        <v>2024</v>
      </c>
    </row>
    <row r="37" spans="1:3" x14ac:dyDescent="0.25">
      <c r="A37" s="8">
        <v>45627</v>
      </c>
      <c r="B37" s="5" t="str">
        <f t="shared" si="0"/>
        <v>Dezember</v>
      </c>
      <c r="C37" s="5" t="str">
        <f t="shared" si="1"/>
        <v>2024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1929-E354-4CB7-A3BA-9C5046EBA092}">
  <dimension ref="A1:B4"/>
  <sheetViews>
    <sheetView showGridLines="0" workbookViewId="0">
      <selection activeCell="F43" sqref="F43"/>
    </sheetView>
  </sheetViews>
  <sheetFormatPr baseColWidth="10" defaultRowHeight="15" x14ac:dyDescent="0.25"/>
  <cols>
    <col min="1" max="1" width="15" style="5" bestFit="1" customWidth="1"/>
    <col min="2" max="2" width="20.42578125" style="5" bestFit="1" customWidth="1"/>
  </cols>
  <sheetData>
    <row r="1" spans="1:2" ht="15.75" thickBot="1" x14ac:dyDescent="0.3">
      <c r="A1" s="7" t="s">
        <v>4</v>
      </c>
      <c r="B1" s="7" t="s">
        <v>3</v>
      </c>
    </row>
    <row r="2" spans="1:2" x14ac:dyDescent="0.25">
      <c r="A2" s="5">
        <v>101</v>
      </c>
      <c r="B2" s="5" t="s">
        <v>5</v>
      </c>
    </row>
    <row r="3" spans="1:2" x14ac:dyDescent="0.25">
      <c r="A3" s="5">
        <v>102</v>
      </c>
      <c r="B3" s="5" t="s">
        <v>6</v>
      </c>
    </row>
    <row r="4" spans="1:2" x14ac:dyDescent="0.25">
      <c r="A4" s="5">
        <v>103</v>
      </c>
      <c r="B4" s="5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1D00-CB61-4647-935E-ABA763CA6C61}">
  <dimension ref="A1:G109"/>
  <sheetViews>
    <sheetView workbookViewId="0">
      <selection activeCell="D109" sqref="D109"/>
    </sheetView>
  </sheetViews>
  <sheetFormatPr baseColWidth="10" defaultRowHeight="15" x14ac:dyDescent="0.25"/>
  <cols>
    <col min="1" max="1" width="10.140625" bestFit="1" customWidth="1"/>
    <col min="2" max="2" width="15.5703125" bestFit="1" customWidth="1"/>
    <col min="3" max="3" width="14.85546875" bestFit="1" customWidth="1"/>
    <col min="4" max="4" width="16.7109375" bestFit="1" customWidth="1"/>
    <col min="5" max="5" width="19" bestFit="1" customWidth="1"/>
    <col min="6" max="6" width="8.7109375" bestFit="1" customWidth="1"/>
    <col min="7" max="7" width="53.7109375" bestFit="1" customWidth="1"/>
  </cols>
  <sheetData>
    <row r="1" spans="1:7" ht="15.75" thickBot="1" x14ac:dyDescent="0.3">
      <c r="A1" s="7" t="s">
        <v>0</v>
      </c>
      <c r="B1" s="7" t="s">
        <v>4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x14ac:dyDescent="0.25">
      <c r="A2" s="15">
        <v>44562</v>
      </c>
      <c r="B2" s="16">
        <v>101</v>
      </c>
      <c r="C2" s="17">
        <v>150</v>
      </c>
      <c r="D2" s="17">
        <v>175</v>
      </c>
      <c r="E2" s="16"/>
      <c r="F2" s="17">
        <f>IF(E2="",C2,E2*C2)</f>
        <v>150</v>
      </c>
      <c r="G2" s="18"/>
    </row>
    <row r="3" spans="1:7" x14ac:dyDescent="0.25">
      <c r="A3" s="15">
        <v>44593</v>
      </c>
      <c r="B3" s="16">
        <v>101</v>
      </c>
      <c r="C3" s="17">
        <v>175</v>
      </c>
      <c r="D3" s="17">
        <v>170</v>
      </c>
      <c r="E3" s="16"/>
      <c r="F3" s="17">
        <f t="shared" ref="F3:F13" si="0">IF(E3="",C3,E3*C3)</f>
        <v>175</v>
      </c>
      <c r="G3" s="18"/>
    </row>
    <row r="4" spans="1:7" x14ac:dyDescent="0.25">
      <c r="A4" s="15">
        <v>44621</v>
      </c>
      <c r="B4" s="16">
        <v>101</v>
      </c>
      <c r="C4" s="17">
        <v>200</v>
      </c>
      <c r="D4" s="17">
        <v>195</v>
      </c>
      <c r="E4" s="19"/>
      <c r="F4" s="17">
        <f t="shared" si="0"/>
        <v>200</v>
      </c>
      <c r="G4" s="18"/>
    </row>
    <row r="5" spans="1:7" x14ac:dyDescent="0.25">
      <c r="A5" s="15">
        <v>44652</v>
      </c>
      <c r="B5" s="16">
        <v>101</v>
      </c>
      <c r="C5" s="17">
        <v>250</v>
      </c>
      <c r="D5" s="17">
        <v>235</v>
      </c>
      <c r="E5" s="19">
        <f>IF(D4&gt;0,(0.3*(SUM(D$2:D4)/SUM(C$2:C4))+(0.7*(SUM(D2:D4)/SUM(C2:C4)))),E4)</f>
        <v>1.0285714285714285</v>
      </c>
      <c r="F5" s="17">
        <f t="shared" si="0"/>
        <v>257.14285714285711</v>
      </c>
      <c r="G5" s="18"/>
    </row>
    <row r="6" spans="1:7" x14ac:dyDescent="0.25">
      <c r="A6" s="15">
        <v>44682</v>
      </c>
      <c r="B6" s="16">
        <v>101</v>
      </c>
      <c r="C6" s="17">
        <v>230</v>
      </c>
      <c r="D6" s="17">
        <v>245</v>
      </c>
      <c r="E6" s="19">
        <f>IF(D5&gt;0,(0.3*(SUM(D$2:D5)/SUM(C$2:C5))+(0.7*(SUM(D3:D5)/SUM(C3:C5)))),E5)</f>
        <v>0.97199999999999998</v>
      </c>
      <c r="F6" s="17">
        <f t="shared" si="0"/>
        <v>223.56</v>
      </c>
      <c r="G6" s="18"/>
    </row>
    <row r="7" spans="1:7" x14ac:dyDescent="0.25">
      <c r="A7" s="15">
        <v>44713</v>
      </c>
      <c r="B7" s="16">
        <v>101</v>
      </c>
      <c r="C7" s="17">
        <v>190</v>
      </c>
      <c r="D7" s="17">
        <v>160</v>
      </c>
      <c r="E7" s="19">
        <f>IF(D6&gt;0,(0.3*(SUM(D$2:D6)/SUM(C$2:C6))+(0.7*(SUM(D4:D6)/SUM(C4:C6)))),E6)</f>
        <v>0.9993305531167691</v>
      </c>
      <c r="F7" s="17">
        <f t="shared" si="0"/>
        <v>189.87280509218613</v>
      </c>
      <c r="G7" s="18"/>
    </row>
    <row r="8" spans="1:7" x14ac:dyDescent="0.25">
      <c r="A8" s="15">
        <v>44743</v>
      </c>
      <c r="B8" s="16">
        <v>101</v>
      </c>
      <c r="C8" s="17">
        <v>140</v>
      </c>
      <c r="D8" s="17">
        <v>150</v>
      </c>
      <c r="E8" s="19">
        <f>IF(D7&gt;0,(0.3*(SUM(D$2:D7)/SUM(C$2:C7))+(0.7*(SUM(D5:D7)/SUM(C5:C7)))),E7)</f>
        <v>0.96489102604134125</v>
      </c>
      <c r="F8" s="17">
        <f t="shared" si="0"/>
        <v>135.08474364578777</v>
      </c>
      <c r="G8" s="18"/>
    </row>
    <row r="9" spans="1:7" x14ac:dyDescent="0.25">
      <c r="A9" s="15">
        <v>44774</v>
      </c>
      <c r="B9" s="16">
        <v>101</v>
      </c>
      <c r="C9" s="17">
        <v>120</v>
      </c>
      <c r="D9" s="17">
        <v>135</v>
      </c>
      <c r="E9" s="19">
        <f>IF(D8&gt;0,(0.3*(SUM(D$2:D8)/SUM(C$2:C8))+(0.7*(SUM(D6:D8)/SUM(C6:C8)))),E8)</f>
        <v>0.992626404494382</v>
      </c>
      <c r="F9" s="17">
        <f t="shared" si="0"/>
        <v>119.11516853932584</v>
      </c>
      <c r="G9" s="18"/>
    </row>
    <row r="10" spans="1:7" x14ac:dyDescent="0.25">
      <c r="A10" s="15">
        <v>44805</v>
      </c>
      <c r="B10" s="16">
        <v>101</v>
      </c>
      <c r="C10" s="17">
        <v>180</v>
      </c>
      <c r="D10" s="17">
        <v>190</v>
      </c>
      <c r="E10" s="19">
        <f>IF(D9&gt;0,(0.3*(SUM(D$2:D9)/SUM(C$2:C9))+(0.7*(SUM(D7:D9)/SUM(C7:C9)))),E9)</f>
        <v>0.9942840778923252</v>
      </c>
      <c r="F10" s="17">
        <f t="shared" si="0"/>
        <v>178.97113402061854</v>
      </c>
      <c r="G10" s="18"/>
    </row>
    <row r="11" spans="1:7" x14ac:dyDescent="0.25">
      <c r="A11" s="15">
        <v>44835</v>
      </c>
      <c r="B11" s="16">
        <v>101</v>
      </c>
      <c r="C11" s="17">
        <v>220</v>
      </c>
      <c r="D11" s="17">
        <v>217</v>
      </c>
      <c r="E11" s="19">
        <f>IF(D10&gt;0,(0.3*(SUM(D$2:D10)/SUM(C$2:C10))+(0.7*(SUM(D8:D10)/SUM(C8:C10)))),E10)</f>
        <v>1.0593515429524603</v>
      </c>
      <c r="F11" s="17">
        <f t="shared" si="0"/>
        <v>233.05733944954125</v>
      </c>
      <c r="G11" s="18"/>
    </row>
    <row r="12" spans="1:7" x14ac:dyDescent="0.25">
      <c r="A12" s="15">
        <v>44866</v>
      </c>
      <c r="B12" s="16">
        <v>101</v>
      </c>
      <c r="C12" s="17">
        <v>270</v>
      </c>
      <c r="D12" s="17">
        <v>285</v>
      </c>
      <c r="E12" s="19">
        <f>IF(D11&gt;0,(0.3*(SUM(D$2:D11)/SUM(C$2:C11))+(0.7*(SUM(D9:D11)/SUM(C9:C11)))),E11)</f>
        <v>1.0323647107609373</v>
      </c>
      <c r="F12" s="17">
        <f t="shared" si="0"/>
        <v>278.73847190545308</v>
      </c>
      <c r="G12" s="18"/>
    </row>
    <row r="13" spans="1:7" ht="15.75" thickBot="1" x14ac:dyDescent="0.3">
      <c r="A13" s="20">
        <v>44896</v>
      </c>
      <c r="B13" s="21">
        <v>101</v>
      </c>
      <c r="C13" s="22">
        <v>320</v>
      </c>
      <c r="D13" s="22">
        <v>335</v>
      </c>
      <c r="E13" s="23">
        <f>IF(D12&gt;0,(0.3*(SUM(D$2:D12)/SUM(C$2:C12))+(0.7*(SUM(D10:D12)/SUM(C10:C12)))),E12)</f>
        <v>1.0275027216856891</v>
      </c>
      <c r="F13" s="22">
        <f t="shared" si="0"/>
        <v>328.80087093942052</v>
      </c>
      <c r="G13" s="24"/>
    </row>
    <row r="14" spans="1:7" x14ac:dyDescent="0.25">
      <c r="A14" s="15">
        <v>44927</v>
      </c>
      <c r="B14" s="16">
        <v>101</v>
      </c>
      <c r="C14" s="17">
        <v>155</v>
      </c>
      <c r="D14" s="17">
        <v>160</v>
      </c>
      <c r="E14" s="16"/>
      <c r="F14" s="17">
        <f>IF(E14="",C14,E14*C14)</f>
        <v>155</v>
      </c>
      <c r="G14" s="18"/>
    </row>
    <row r="15" spans="1:7" x14ac:dyDescent="0.25">
      <c r="A15" s="15">
        <v>44958</v>
      </c>
      <c r="B15" s="16">
        <v>101</v>
      </c>
      <c r="C15" s="17">
        <v>187</v>
      </c>
      <c r="D15" s="17">
        <v>180</v>
      </c>
      <c r="E15" s="16"/>
      <c r="F15" s="17">
        <f t="shared" ref="F15:F25" si="1">IF(E15="",C15,E15*C15)</f>
        <v>187</v>
      </c>
      <c r="G15" s="18"/>
    </row>
    <row r="16" spans="1:7" x14ac:dyDescent="0.25">
      <c r="A16" s="15">
        <v>44986</v>
      </c>
      <c r="B16" s="16">
        <v>101</v>
      </c>
      <c r="C16" s="17">
        <v>207</v>
      </c>
      <c r="D16" s="17">
        <v>205</v>
      </c>
      <c r="E16" s="19"/>
      <c r="F16" s="17">
        <f t="shared" si="1"/>
        <v>207</v>
      </c>
      <c r="G16" s="18"/>
    </row>
    <row r="17" spans="1:7" x14ac:dyDescent="0.25">
      <c r="A17" s="15">
        <v>45017</v>
      </c>
      <c r="B17" s="16">
        <v>101</v>
      </c>
      <c r="C17" s="17">
        <v>260</v>
      </c>
      <c r="D17" s="17">
        <v>275</v>
      </c>
      <c r="E17" s="19">
        <f>IF(D16&gt;0,(0.3*(SUM(D$14:D16)/SUM(C$14:C16))+(0.7*(SUM(D14:D16)/SUM(C14:C16)))),E16)</f>
        <v>0.9927140255009107</v>
      </c>
      <c r="F17" s="17">
        <f t="shared" si="1"/>
        <v>258.10564663023678</v>
      </c>
      <c r="G17" s="18"/>
    </row>
    <row r="18" spans="1:7" x14ac:dyDescent="0.25">
      <c r="A18" s="15">
        <v>45047</v>
      </c>
      <c r="B18" s="16">
        <v>101</v>
      </c>
      <c r="C18" s="17">
        <v>235</v>
      </c>
      <c r="D18" s="17">
        <v>255</v>
      </c>
      <c r="E18" s="19">
        <f>IF(D17&gt;0,(0.3*(SUM(D$14:D17)/SUM(C$14:C17))+(0.7*(SUM(D15:D17)/SUM(C15:C17)))),E17)</f>
        <v>1.0105011283609846</v>
      </c>
      <c r="F18" s="17">
        <f t="shared" si="1"/>
        <v>237.46776516483138</v>
      </c>
      <c r="G18" s="18"/>
    </row>
    <row r="19" spans="1:7" x14ac:dyDescent="0.25">
      <c r="A19" s="15">
        <v>45078</v>
      </c>
      <c r="B19" s="16">
        <v>101</v>
      </c>
      <c r="C19" s="17">
        <v>192</v>
      </c>
      <c r="D19" s="17">
        <v>210</v>
      </c>
      <c r="E19" s="19">
        <f>IF(D18&gt;0,(0.3*(SUM(D$14:D18)/SUM(C$14:C18))+(0.7*(SUM(D16:D18)/SUM(C16:C18)))),E18)</f>
        <v>1.0418140288829942</v>
      </c>
      <c r="F19" s="17">
        <f t="shared" si="1"/>
        <v>200.02829354553489</v>
      </c>
      <c r="G19" s="18"/>
    </row>
    <row r="20" spans="1:7" x14ac:dyDescent="0.25">
      <c r="A20" s="15">
        <v>45108</v>
      </c>
      <c r="B20" s="16">
        <v>101</v>
      </c>
      <c r="C20" s="17">
        <v>145</v>
      </c>
      <c r="D20" s="17">
        <v>150</v>
      </c>
      <c r="E20" s="19">
        <f>IF(D19&gt;0,(0.3*(SUM(D$14:D19)/SUM(C$14:C19))+(0.7*(SUM(D17:D19)/SUM(C17:C19)))),E19)</f>
        <v>1.0658961150916464</v>
      </c>
      <c r="F20" s="17">
        <f t="shared" si="1"/>
        <v>154.55493668828873</v>
      </c>
      <c r="G20" s="18"/>
    </row>
    <row r="21" spans="1:7" x14ac:dyDescent="0.25">
      <c r="A21" s="15">
        <v>45139</v>
      </c>
      <c r="B21" s="16">
        <v>101</v>
      </c>
      <c r="C21" s="17">
        <v>120</v>
      </c>
      <c r="D21" s="17">
        <v>125</v>
      </c>
      <c r="E21" s="19">
        <f>IF(D20&gt;0,(0.3*(SUM(D$14:D20)/SUM(C$14:C20))+(0.7*(SUM(D18:D20)/SUM(C18:C20)))),E20)</f>
        <v>1.0643530076006542</v>
      </c>
      <c r="F21" s="17">
        <f t="shared" si="1"/>
        <v>127.7223609120785</v>
      </c>
      <c r="G21" s="18"/>
    </row>
    <row r="22" spans="1:7" x14ac:dyDescent="0.25">
      <c r="A22" s="15">
        <v>45170</v>
      </c>
      <c r="B22" s="16">
        <v>101</v>
      </c>
      <c r="C22" s="17">
        <v>185</v>
      </c>
      <c r="D22" s="17">
        <v>190</v>
      </c>
      <c r="E22" s="19">
        <f>IF(D21&gt;0,(0.3*(SUM(D$14:D21)/SUM(C$14:C21))+(0.7*(SUM(D19:D21)/SUM(C19:C21)))),E21)</f>
        <v>1.0546805412001043</v>
      </c>
      <c r="F22" s="17">
        <f t="shared" si="1"/>
        <v>195.1159001220193</v>
      </c>
      <c r="G22" s="18"/>
    </row>
    <row r="23" spans="1:7" x14ac:dyDescent="0.25">
      <c r="A23" s="15">
        <v>45200</v>
      </c>
      <c r="B23" s="16">
        <v>101</v>
      </c>
      <c r="C23" s="17">
        <v>230</v>
      </c>
      <c r="D23" s="17">
        <v>220</v>
      </c>
      <c r="E23" s="19">
        <f>IF(D22&gt;0,(0.3*(SUM(D$14:D22)/SUM(C$14:C22))+(0.7*(SUM(D20:D22)/SUM(C20:C22)))),E22)</f>
        <v>1.0347212336892053</v>
      </c>
      <c r="F23" s="17">
        <f t="shared" si="1"/>
        <v>237.98588374851721</v>
      </c>
      <c r="G23" s="18"/>
    </row>
    <row r="24" spans="1:7" x14ac:dyDescent="0.25">
      <c r="A24" s="15">
        <v>45231</v>
      </c>
      <c r="B24" s="16">
        <v>101</v>
      </c>
      <c r="C24" s="17">
        <v>295</v>
      </c>
      <c r="D24" s="17">
        <v>300</v>
      </c>
      <c r="E24" s="19">
        <f>IF(D23&gt;0,(0.3*(SUM(D$14:D23)/SUM(C$14:C23))+(0.7*(SUM(D21:D23)/SUM(C21:C23)))),E23)</f>
        <v>1.0084551148225469</v>
      </c>
      <c r="F24" s="17">
        <f t="shared" si="1"/>
        <v>297.49425887265136</v>
      </c>
      <c r="G24" s="18"/>
    </row>
    <row r="25" spans="1:7" ht="15.75" thickBot="1" x14ac:dyDescent="0.3">
      <c r="A25" s="20">
        <v>45261</v>
      </c>
      <c r="B25" s="21">
        <v>101</v>
      </c>
      <c r="C25" s="22">
        <v>335</v>
      </c>
      <c r="D25" s="22">
        <v>340</v>
      </c>
      <c r="E25" s="23">
        <f>IF(D24&gt;0,(0.3*(SUM(D$14:D24)/SUM(C$14:C24))+(0.7*(SUM(D22:D24)/SUM(C22:C24)))),E24)</f>
        <v>1.0080054274084125</v>
      </c>
      <c r="F25" s="22">
        <f t="shared" si="1"/>
        <v>337.68181818181819</v>
      </c>
      <c r="G25" s="24"/>
    </row>
    <row r="26" spans="1:7" x14ac:dyDescent="0.25">
      <c r="A26" s="15">
        <v>45292</v>
      </c>
      <c r="B26" s="16">
        <v>101</v>
      </c>
      <c r="C26" s="17">
        <v>175</v>
      </c>
      <c r="D26" s="17">
        <v>170</v>
      </c>
      <c r="E26" s="16"/>
      <c r="F26" s="17">
        <f>IF(E26="",C26,E26*C26)</f>
        <v>175</v>
      </c>
      <c r="G26" s="18"/>
    </row>
    <row r="27" spans="1:7" x14ac:dyDescent="0.25">
      <c r="A27" s="15">
        <v>45323</v>
      </c>
      <c r="B27" s="16">
        <v>101</v>
      </c>
      <c r="C27" s="17">
        <v>190</v>
      </c>
      <c r="D27" s="17">
        <v>185</v>
      </c>
      <c r="E27" s="16"/>
      <c r="F27" s="17">
        <f t="shared" ref="F27:F37" si="2">IF(E27="",C27,E27*C27)</f>
        <v>190</v>
      </c>
      <c r="G27" s="18"/>
    </row>
    <row r="28" spans="1:7" x14ac:dyDescent="0.25">
      <c r="A28" s="15">
        <v>45352</v>
      </c>
      <c r="B28" s="16">
        <v>101</v>
      </c>
      <c r="C28" s="17">
        <v>210</v>
      </c>
      <c r="D28" s="17">
        <v>225</v>
      </c>
      <c r="E28" s="19"/>
      <c r="F28" s="17">
        <f t="shared" si="2"/>
        <v>210</v>
      </c>
      <c r="G28" s="18" t="s">
        <v>13</v>
      </c>
    </row>
    <row r="29" spans="1:7" x14ac:dyDescent="0.25">
      <c r="A29" s="15">
        <v>45383</v>
      </c>
      <c r="B29" s="16">
        <v>101</v>
      </c>
      <c r="C29" s="17">
        <v>270</v>
      </c>
      <c r="D29" s="17">
        <v>295</v>
      </c>
      <c r="E29" s="19">
        <f>IF(D28&gt;0,(0.3*(SUM(D$26:D28)/SUM(C$26:C28))+(0.7*(SUM(D26:D28)/SUM(C26:C28)))),E28)</f>
        <v>1.008695652173913</v>
      </c>
      <c r="F29" s="17">
        <f t="shared" si="2"/>
        <v>272.3478260869565</v>
      </c>
      <c r="G29" s="18" t="s">
        <v>14</v>
      </c>
    </row>
    <row r="30" spans="1:7" x14ac:dyDescent="0.25">
      <c r="A30" s="15">
        <v>45413</v>
      </c>
      <c r="B30" s="16">
        <v>101</v>
      </c>
      <c r="C30" s="17">
        <v>225</v>
      </c>
      <c r="D30" s="17">
        <v>250</v>
      </c>
      <c r="E30" s="19">
        <f>IF(D29&gt;0,(0.3*(SUM(D$26:D29)/SUM(C$26:C29))+(0.7*(SUM(D27:D29)/SUM(C27:C29)))),E29)</f>
        <v>1.0472180517530689</v>
      </c>
      <c r="F30" s="17">
        <f t="shared" si="2"/>
        <v>235.6240616444405</v>
      </c>
      <c r="G30" s="18"/>
    </row>
    <row r="31" spans="1:7" x14ac:dyDescent="0.25">
      <c r="A31" s="15">
        <v>45444</v>
      </c>
      <c r="B31" s="16">
        <v>101</v>
      </c>
      <c r="C31" s="17">
        <v>200</v>
      </c>
      <c r="D31" s="17">
        <v>225</v>
      </c>
      <c r="E31" s="19">
        <f>IF(D30&gt;0,(0.3*(SUM(D$26:D30)/SUM(C$26:C30))+(0.7*(SUM(D28:D30)/SUM(C28:C30)))),E30)</f>
        <v>1.0799595678398621</v>
      </c>
      <c r="F31" s="17">
        <f t="shared" si="2"/>
        <v>215.99191356797243</v>
      </c>
      <c r="G31" s="18"/>
    </row>
    <row r="32" spans="1:7" x14ac:dyDescent="0.25">
      <c r="A32" s="15">
        <v>45474</v>
      </c>
      <c r="B32" s="16">
        <v>101</v>
      </c>
      <c r="C32" s="17">
        <v>160</v>
      </c>
      <c r="D32" s="17"/>
      <c r="E32" s="19">
        <f>IF(D31&gt;0,(0.3*(SUM(D$26:D31)/SUM(C$26:C31))+(0.7*(SUM(D29:D31)/SUM(C29:C31)))),E31)</f>
        <v>1.0944372061405994</v>
      </c>
      <c r="F32" s="17">
        <f t="shared" si="2"/>
        <v>175.10995298249588</v>
      </c>
      <c r="G32" s="18"/>
    </row>
    <row r="33" spans="1:7" x14ac:dyDescent="0.25">
      <c r="A33" s="15">
        <v>45505</v>
      </c>
      <c r="B33" s="16">
        <v>101</v>
      </c>
      <c r="C33" s="17">
        <v>150</v>
      </c>
      <c r="D33" s="17"/>
      <c r="E33" s="19">
        <f>IF(D32&gt;0,(0.3*(SUM(D$26:D32)/SUM(C$26:C32))+(0.7*(SUM(D30:D32)/SUM(C30:C32)))),E32)</f>
        <v>1.0944372061405994</v>
      </c>
      <c r="F33" s="17">
        <f t="shared" si="2"/>
        <v>164.16558092108991</v>
      </c>
      <c r="G33" s="18"/>
    </row>
    <row r="34" spans="1:7" x14ac:dyDescent="0.25">
      <c r="A34" s="15">
        <v>45536</v>
      </c>
      <c r="B34" s="16">
        <v>101</v>
      </c>
      <c r="C34" s="17">
        <v>190</v>
      </c>
      <c r="D34" s="17"/>
      <c r="E34" s="19">
        <f>IF(D33&gt;0,(0.3*(SUM(D$26:D33)/SUM(C$26:C33))+(0.7*(SUM(D31:D33)/SUM(C31:C33)))),E33)</f>
        <v>1.0944372061405994</v>
      </c>
      <c r="F34" s="17">
        <f t="shared" si="2"/>
        <v>207.94306916671388</v>
      </c>
      <c r="G34" s="18"/>
    </row>
    <row r="35" spans="1:7" x14ac:dyDescent="0.25">
      <c r="A35" s="15">
        <v>45566</v>
      </c>
      <c r="B35" s="16">
        <v>101</v>
      </c>
      <c r="C35" s="17">
        <v>300</v>
      </c>
      <c r="D35" s="17"/>
      <c r="E35" s="19">
        <f>IF(D34&gt;0,(0.3*(SUM(D$26:D34)/SUM(C$26:C34))+(0.7*(SUM(D32:D34)/SUM(C32:C34)))),E34)</f>
        <v>1.0944372061405994</v>
      </c>
      <c r="F35" s="17">
        <f t="shared" si="2"/>
        <v>328.33116184217982</v>
      </c>
      <c r="G35" s="18"/>
    </row>
    <row r="36" spans="1:7" x14ac:dyDescent="0.25">
      <c r="A36" s="15">
        <v>45597</v>
      </c>
      <c r="B36" s="16">
        <v>101</v>
      </c>
      <c r="C36" s="17">
        <v>350</v>
      </c>
      <c r="D36" s="17"/>
      <c r="E36" s="19">
        <f>IF(D35&gt;0,(0.3*(SUM(D$26:D35)/SUM(C$26:C35))+(0.7*(SUM(D33:D35)/SUM(C33:C35)))),E35)</f>
        <v>1.0944372061405994</v>
      </c>
      <c r="F36" s="17">
        <f t="shared" si="2"/>
        <v>383.05302214920977</v>
      </c>
      <c r="G36" s="18"/>
    </row>
    <row r="37" spans="1:7" x14ac:dyDescent="0.25">
      <c r="A37" s="15">
        <v>45627</v>
      </c>
      <c r="B37" s="16">
        <v>101</v>
      </c>
      <c r="C37" s="17">
        <v>370</v>
      </c>
      <c r="D37" s="17"/>
      <c r="E37" s="19">
        <f>IF(D36&gt;0,(0.3*(SUM(D$14:D36)/SUM(C$14:C36))+(0.7*(SUM(D34:D36)/SUM(C34:C36)))),E36)</f>
        <v>1.0944372061405994</v>
      </c>
      <c r="F37" s="17">
        <f t="shared" si="2"/>
        <v>404.94176627202177</v>
      </c>
      <c r="G37" s="18"/>
    </row>
    <row r="38" spans="1:7" x14ac:dyDescent="0.25">
      <c r="A38" s="25">
        <v>44562</v>
      </c>
      <c r="B38" s="26">
        <v>102</v>
      </c>
      <c r="C38" s="27">
        <v>50</v>
      </c>
      <c r="D38" s="27">
        <v>55</v>
      </c>
      <c r="E38" s="26"/>
      <c r="F38" s="27">
        <f>IF(E38="",C38,E38*C38)</f>
        <v>50</v>
      </c>
      <c r="G38" s="28"/>
    </row>
    <row r="39" spans="1:7" x14ac:dyDescent="0.25">
      <c r="A39" s="25">
        <v>44593</v>
      </c>
      <c r="B39" s="26">
        <v>102</v>
      </c>
      <c r="C39" s="27">
        <v>95</v>
      </c>
      <c r="D39" s="27">
        <v>90</v>
      </c>
      <c r="E39" s="26"/>
      <c r="F39" s="27">
        <f t="shared" ref="F39:F49" si="3">IF(E39="",C39,E39*C39)</f>
        <v>95</v>
      </c>
      <c r="G39" s="28"/>
    </row>
    <row r="40" spans="1:7" x14ac:dyDescent="0.25">
      <c r="A40" s="25">
        <v>44621</v>
      </c>
      <c r="B40" s="26">
        <v>102</v>
      </c>
      <c r="C40" s="27">
        <v>110</v>
      </c>
      <c r="D40" s="27">
        <v>100</v>
      </c>
      <c r="E40" s="29"/>
      <c r="F40" s="27">
        <f t="shared" si="3"/>
        <v>110</v>
      </c>
      <c r="G40" s="28"/>
    </row>
    <row r="41" spans="1:7" x14ac:dyDescent="0.25">
      <c r="A41" s="25">
        <v>44652</v>
      </c>
      <c r="B41" s="26">
        <v>102</v>
      </c>
      <c r="C41" s="27">
        <v>150</v>
      </c>
      <c r="D41" s="27">
        <v>145</v>
      </c>
      <c r="E41" s="29">
        <f>IF(D40&gt;0,(0.3*(SUM(D$2:D40)/SUM(C$2:C40))+(0.7*(SUM(D38:D40)/SUM(C38:C40)))),E40)</f>
        <v>0.92256146360983404</v>
      </c>
      <c r="F41" s="27">
        <f t="shared" si="3"/>
        <v>138.38421954147512</v>
      </c>
      <c r="G41" s="28"/>
    </row>
    <row r="42" spans="1:7" x14ac:dyDescent="0.25">
      <c r="A42" s="25">
        <v>44682</v>
      </c>
      <c r="B42" s="26">
        <v>102</v>
      </c>
      <c r="C42" s="27">
        <v>110</v>
      </c>
      <c r="D42" s="27">
        <v>115</v>
      </c>
      <c r="E42" s="29">
        <f>IF(D41&gt;0,(0.3*(SUM(D$2:D41)/SUM(C$2:C41))+(0.7*(SUM(D39:D41)/SUM(C39:C41)))),E41)</f>
        <v>0.91130855497018248</v>
      </c>
      <c r="F42" s="27">
        <f t="shared" si="3"/>
        <v>100.24394104672007</v>
      </c>
      <c r="G42" s="28"/>
    </row>
    <row r="43" spans="1:7" x14ac:dyDescent="0.25">
      <c r="A43" s="25">
        <v>44713</v>
      </c>
      <c r="B43" s="26">
        <v>102</v>
      </c>
      <c r="C43" s="27">
        <v>105</v>
      </c>
      <c r="D43" s="27">
        <v>110</v>
      </c>
      <c r="E43" s="29">
        <f>IF(D42&gt;0,(0.3*(SUM(D$2:D42)/SUM(C$2:C42))+(0.7*(SUM(D40:D42)/SUM(C40:C42)))),E42)</f>
        <v>0.93266015533373303</v>
      </c>
      <c r="F43" s="27">
        <f t="shared" si="3"/>
        <v>97.929316310041969</v>
      </c>
      <c r="G43" s="28"/>
    </row>
    <row r="44" spans="1:7" x14ac:dyDescent="0.25">
      <c r="A44" s="25">
        <v>44743</v>
      </c>
      <c r="B44" s="26">
        <v>102</v>
      </c>
      <c r="C44" s="27">
        <v>125</v>
      </c>
      <c r="D44" s="27">
        <v>135</v>
      </c>
      <c r="E44" s="29">
        <f>IF(D43&gt;0,(0.3*(SUM(D$2:D43)/SUM(C$2:C43))+(0.7*(SUM(D41:D43)/SUM(C41:C43)))),E43)</f>
        <v>0.96195185504661052</v>
      </c>
      <c r="F44" s="27">
        <f t="shared" si="3"/>
        <v>120.24398188082631</v>
      </c>
      <c r="G44" s="28"/>
    </row>
    <row r="45" spans="1:7" x14ac:dyDescent="0.25">
      <c r="A45" s="25">
        <v>44774</v>
      </c>
      <c r="B45" s="26">
        <v>102</v>
      </c>
      <c r="C45" s="27">
        <v>135</v>
      </c>
      <c r="D45" s="27">
        <v>130</v>
      </c>
      <c r="E45" s="29">
        <f>IF(D44&gt;0,(0.3*(SUM(D$2:D44)/SUM(C$2:C44))+(0.7*(SUM(D42:D44)/SUM(C42:C44)))),E44)</f>
        <v>0.99458955996191567</v>
      </c>
      <c r="F45" s="27">
        <f t="shared" si="3"/>
        <v>134.26959059485861</v>
      </c>
      <c r="G45" s="28"/>
    </row>
    <row r="46" spans="1:7" x14ac:dyDescent="0.25">
      <c r="A46" s="25">
        <v>44805</v>
      </c>
      <c r="B46" s="26">
        <v>102</v>
      </c>
      <c r="C46" s="27">
        <v>150</v>
      </c>
      <c r="D46" s="27">
        <v>145</v>
      </c>
      <c r="E46" s="29">
        <f>IF(D45&gt;0,(0.3*(SUM(D$2:D45)/SUM(C$2:C45))+(0.7*(SUM(D43:D45)/SUM(C43:C45)))),E45)</f>
        <v>0.97314413691987223</v>
      </c>
      <c r="F46" s="27">
        <f t="shared" si="3"/>
        <v>145.97162053798084</v>
      </c>
      <c r="G46" s="28"/>
    </row>
    <row r="47" spans="1:7" x14ac:dyDescent="0.25">
      <c r="A47" s="25">
        <v>44835</v>
      </c>
      <c r="B47" s="26">
        <v>102</v>
      </c>
      <c r="C47" s="27">
        <v>125</v>
      </c>
      <c r="D47" s="27">
        <v>135</v>
      </c>
      <c r="E47" s="29">
        <f>IF(D46&gt;0,(0.3*(SUM(D$2:D46)/SUM(C$2:C46))+(0.7*(SUM(D44:D46)/SUM(C44:C46)))),E46)</f>
        <v>0.95457950289410953</v>
      </c>
      <c r="F47" s="27">
        <f t="shared" si="3"/>
        <v>119.32243786176369</v>
      </c>
      <c r="G47" s="28"/>
    </row>
    <row r="48" spans="1:7" x14ac:dyDescent="0.25">
      <c r="A48" s="25">
        <v>44866</v>
      </c>
      <c r="B48" s="26">
        <v>102</v>
      </c>
      <c r="C48" s="27">
        <v>120</v>
      </c>
      <c r="D48" s="27">
        <v>115</v>
      </c>
      <c r="E48" s="29">
        <f>IF(D47&gt;0,(0.3*(SUM(D$2:D47)/SUM(C$2:C47))+(0.7*(SUM(D45:D47)/SUM(C45:C47)))),E47)</f>
        <v>0.95555058191584596</v>
      </c>
      <c r="F48" s="27">
        <f t="shared" si="3"/>
        <v>114.66606982990152</v>
      </c>
      <c r="G48" s="28"/>
    </row>
    <row r="49" spans="1:7" ht="15.75" thickBot="1" x14ac:dyDescent="0.3">
      <c r="A49" s="30">
        <v>44896</v>
      </c>
      <c r="B49" s="31">
        <v>102</v>
      </c>
      <c r="C49" s="32">
        <v>110</v>
      </c>
      <c r="D49" s="32">
        <v>105</v>
      </c>
      <c r="E49" s="33">
        <f>IF(D48&gt;0,(0.3*(SUM(D$2:D48)/SUM(C$2:C48))+(0.7*(SUM(D46:D48)/SUM(C46:C48)))),E48)</f>
        <v>0.95597393992932855</v>
      </c>
      <c r="F49" s="32">
        <f t="shared" si="3"/>
        <v>105.15713339222614</v>
      </c>
      <c r="G49" s="34"/>
    </row>
    <row r="50" spans="1:7" x14ac:dyDescent="0.25">
      <c r="A50" s="25">
        <v>44927</v>
      </c>
      <c r="B50" s="26">
        <v>102</v>
      </c>
      <c r="C50" s="27">
        <v>55</v>
      </c>
      <c r="D50" s="27">
        <v>60</v>
      </c>
      <c r="E50" s="26"/>
      <c r="F50" s="27">
        <f>IF(E50="",C50,E50*C50)</f>
        <v>55</v>
      </c>
      <c r="G50" s="28"/>
    </row>
    <row r="51" spans="1:7" x14ac:dyDescent="0.25">
      <c r="A51" s="25">
        <v>44958</v>
      </c>
      <c r="B51" s="26">
        <v>102</v>
      </c>
      <c r="C51" s="27">
        <v>90</v>
      </c>
      <c r="D51" s="27">
        <v>75</v>
      </c>
      <c r="E51" s="26"/>
      <c r="F51" s="27">
        <f t="shared" ref="F51:F61" si="4">IF(E51="",C51,E51*C51)</f>
        <v>90</v>
      </c>
      <c r="G51" s="28"/>
    </row>
    <row r="52" spans="1:7" x14ac:dyDescent="0.25">
      <c r="A52" s="25">
        <v>44986</v>
      </c>
      <c r="B52" s="26">
        <v>102</v>
      </c>
      <c r="C52" s="27">
        <v>115</v>
      </c>
      <c r="D52" s="27">
        <v>105</v>
      </c>
      <c r="E52" s="29"/>
      <c r="F52" s="27">
        <f t="shared" si="4"/>
        <v>115</v>
      </c>
      <c r="G52" s="28"/>
    </row>
    <row r="53" spans="1:7" x14ac:dyDescent="0.25">
      <c r="A53" s="25">
        <v>45017</v>
      </c>
      <c r="B53" s="26">
        <v>102</v>
      </c>
      <c r="C53" s="27">
        <v>175</v>
      </c>
      <c r="D53" s="27">
        <v>150</v>
      </c>
      <c r="E53" s="29">
        <f>IF(D52&gt;0,(0.3*(SUM(D$14:D52)/SUM(C$14:C52))+(0.7*(SUM(D50:D52)/SUM(C50:C52)))),E52)</f>
        <v>0.88594757198109164</v>
      </c>
      <c r="F53" s="27">
        <f t="shared" si="4"/>
        <v>155.04082509669104</v>
      </c>
      <c r="G53" s="28"/>
    </row>
    <row r="54" spans="1:7" x14ac:dyDescent="0.25">
      <c r="A54" s="25">
        <v>45047</v>
      </c>
      <c r="B54" s="26">
        <v>102</v>
      </c>
      <c r="C54" s="27">
        <v>120</v>
      </c>
      <c r="D54" s="27">
        <v>125</v>
      </c>
      <c r="E54" s="29">
        <f>IF(D53&gt;0,(0.3*(SUM(D$14:D53)/SUM(C$14:C53))+(0.7*(SUM(D51:D53)/SUM(C51:C53)))),E53)</f>
        <v>0.84811273572416224</v>
      </c>
      <c r="F54" s="27">
        <f t="shared" si="4"/>
        <v>101.77352828689946</v>
      </c>
      <c r="G54" s="28"/>
    </row>
    <row r="55" spans="1:7" x14ac:dyDescent="0.25">
      <c r="A55" s="25">
        <v>45078</v>
      </c>
      <c r="B55" s="26">
        <v>102</v>
      </c>
      <c r="C55" s="27">
        <v>115</v>
      </c>
      <c r="D55" s="27">
        <v>110</v>
      </c>
      <c r="E55" s="29">
        <f>IF(D54&gt;0,(0.3*(SUM(D$14:D54)/SUM(C$14:C54))+(0.7*(SUM(D52:D54)/SUM(C52:C54)))),E54)</f>
        <v>0.89019060325292643</v>
      </c>
      <c r="F55" s="27">
        <f t="shared" si="4"/>
        <v>102.37191937408654</v>
      </c>
      <c r="G55" s="28"/>
    </row>
    <row r="56" spans="1:7" x14ac:dyDescent="0.25">
      <c r="A56" s="25">
        <v>45108</v>
      </c>
      <c r="B56" s="26">
        <v>102</v>
      </c>
      <c r="C56" s="27">
        <v>140</v>
      </c>
      <c r="D56" s="27">
        <v>135</v>
      </c>
      <c r="E56" s="29">
        <f>IF(D55&gt;0,(0.3*(SUM(D$14:D55)/SUM(C$14:C55))+(0.7*(SUM(D53:D55)/SUM(C53:C55)))),E55)</f>
        <v>0.89943586629750749</v>
      </c>
      <c r="F56" s="27">
        <f t="shared" si="4"/>
        <v>125.92102128165105</v>
      </c>
      <c r="G56" s="28"/>
    </row>
    <row r="57" spans="1:7" x14ac:dyDescent="0.25">
      <c r="A57" s="25">
        <v>45139</v>
      </c>
      <c r="B57" s="26">
        <v>102</v>
      </c>
      <c r="C57" s="27">
        <v>150</v>
      </c>
      <c r="D57" s="27">
        <v>135</v>
      </c>
      <c r="E57" s="29">
        <f>IF(D56&gt;0,(0.3*(SUM(D$14:D56)/SUM(C$14:C56))+(0.7*(SUM(D54:D56)/SUM(C54:C56)))),E56)</f>
        <v>0.93366228477847124</v>
      </c>
      <c r="F57" s="27">
        <f t="shared" si="4"/>
        <v>140.0493427167707</v>
      </c>
      <c r="G57" s="28"/>
    </row>
    <row r="58" spans="1:7" x14ac:dyDescent="0.25">
      <c r="A58" s="25">
        <v>45170</v>
      </c>
      <c r="B58" s="26">
        <v>102</v>
      </c>
      <c r="C58" s="27">
        <v>120</v>
      </c>
      <c r="D58" s="27">
        <v>110</v>
      </c>
      <c r="E58" s="29">
        <f>IF(D57&gt;0,(0.3*(SUM(D$14:D57)/SUM(C$14:C57))+(0.7*(SUM(D55:D57)/SUM(C55:C57)))),E57)</f>
        <v>0.9003131022355948</v>
      </c>
      <c r="F58" s="27">
        <f t="shared" si="4"/>
        <v>108.03757226827138</v>
      </c>
      <c r="G58" s="28"/>
    </row>
    <row r="59" spans="1:7" x14ac:dyDescent="0.25">
      <c r="A59" s="25">
        <v>45200</v>
      </c>
      <c r="B59" s="26">
        <v>102</v>
      </c>
      <c r="C59" s="27">
        <v>125</v>
      </c>
      <c r="D59" s="27">
        <v>105</v>
      </c>
      <c r="E59" s="29">
        <f>IF(D58&gt;0,(0.3*(SUM(D$14:D58)/SUM(C$14:C58))+(0.7*(SUM(D56:D58)/SUM(C56:C58)))),E58)</f>
        <v>0.89278766637172846</v>
      </c>
      <c r="F59" s="27">
        <f t="shared" si="4"/>
        <v>111.59845829646606</v>
      </c>
      <c r="G59" s="28"/>
    </row>
    <row r="60" spans="1:7" x14ac:dyDescent="0.25">
      <c r="A60" s="25">
        <v>45231</v>
      </c>
      <c r="B60" s="26">
        <v>102</v>
      </c>
      <c r="C60" s="27">
        <v>120</v>
      </c>
      <c r="D60" s="27">
        <v>100</v>
      </c>
      <c r="E60" s="29">
        <f>IF(D59&gt;0,(0.3*(SUM(D$14:D59)/SUM(C$14:C59))+(0.7*(SUM(D57:D59)/SUM(C57:C59)))),E59)</f>
        <v>0.8643863969566592</v>
      </c>
      <c r="F60" s="27">
        <f t="shared" si="4"/>
        <v>103.7263676347991</v>
      </c>
      <c r="G60" s="28"/>
    </row>
    <row r="61" spans="1:7" ht="15.75" thickBot="1" x14ac:dyDescent="0.3">
      <c r="A61" s="30">
        <v>45261</v>
      </c>
      <c r="B61" s="31">
        <v>102</v>
      </c>
      <c r="C61" s="32">
        <v>125</v>
      </c>
      <c r="D61" s="32">
        <v>105</v>
      </c>
      <c r="E61" s="33">
        <f>IF(D60&gt;0,(0.3*(SUM(D$14:D60)/SUM(C$14:C60))+(0.7*(SUM(D58:D60)/SUM(C58:C60)))),E60)</f>
        <v>0.84833031983900786</v>
      </c>
      <c r="F61" s="32">
        <f t="shared" si="4"/>
        <v>106.04128997987598</v>
      </c>
      <c r="G61" s="34"/>
    </row>
    <row r="62" spans="1:7" x14ac:dyDescent="0.25">
      <c r="A62" s="25">
        <v>45292</v>
      </c>
      <c r="B62" s="26">
        <v>102</v>
      </c>
      <c r="C62" s="27">
        <v>60</v>
      </c>
      <c r="D62" s="27">
        <v>55</v>
      </c>
      <c r="E62" s="26"/>
      <c r="F62" s="27">
        <f>IF(E62="",C62,E62*C62)</f>
        <v>60</v>
      </c>
      <c r="G62" s="28"/>
    </row>
    <row r="63" spans="1:7" x14ac:dyDescent="0.25">
      <c r="A63" s="25">
        <v>45323</v>
      </c>
      <c r="B63" s="26">
        <v>102</v>
      </c>
      <c r="C63" s="27">
        <v>85</v>
      </c>
      <c r="D63" s="27">
        <v>90</v>
      </c>
      <c r="E63" s="26"/>
      <c r="F63" s="27">
        <f t="shared" ref="F63:F73" si="5">IF(E63="",C63,E63*C63)</f>
        <v>85</v>
      </c>
      <c r="G63" s="28"/>
    </row>
    <row r="64" spans="1:7" x14ac:dyDescent="0.25">
      <c r="A64" s="25">
        <v>45352</v>
      </c>
      <c r="B64" s="26">
        <v>102</v>
      </c>
      <c r="C64" s="27">
        <v>120</v>
      </c>
      <c r="D64" s="27">
        <v>115</v>
      </c>
      <c r="E64" s="29"/>
      <c r="F64" s="27">
        <f t="shared" si="5"/>
        <v>120</v>
      </c>
      <c r="G64" s="28" t="s">
        <v>19</v>
      </c>
    </row>
    <row r="65" spans="1:7" x14ac:dyDescent="0.25">
      <c r="A65" s="25">
        <v>45383</v>
      </c>
      <c r="B65" s="26">
        <v>102</v>
      </c>
      <c r="C65" s="27">
        <v>180</v>
      </c>
      <c r="D65" s="27">
        <v>185</v>
      </c>
      <c r="E65" s="29">
        <f>IF(D64&gt;0,(0.3*(SUM(D$26:D64)/SUM(C$26:C64))+(0.7*(SUM(D62:D64)/SUM(C62:C64)))),E64)</f>
        <v>0.90606240189640253</v>
      </c>
      <c r="F65" s="27">
        <f t="shared" si="5"/>
        <v>163.09123234135245</v>
      </c>
      <c r="G65" s="28" t="s">
        <v>20</v>
      </c>
    </row>
    <row r="66" spans="1:7" x14ac:dyDescent="0.25">
      <c r="A66" s="25">
        <v>45413</v>
      </c>
      <c r="B66" s="26">
        <v>102</v>
      </c>
      <c r="C66" s="27">
        <v>130</v>
      </c>
      <c r="D66" s="27">
        <v>160</v>
      </c>
      <c r="E66" s="29">
        <f>IF(D65&gt;0,(0.3*(SUM(D$26:D65)/SUM(C$26:C65))+(0.7*(SUM(D63:D65)/SUM(C63:C65)))),E65)</f>
        <v>0.93100194698217753</v>
      </c>
      <c r="F66" s="27">
        <f t="shared" si="5"/>
        <v>121.03025310768308</v>
      </c>
      <c r="G66" s="28"/>
    </row>
    <row r="67" spans="1:7" x14ac:dyDescent="0.25">
      <c r="A67" s="25">
        <v>45444</v>
      </c>
      <c r="B67" s="26">
        <v>102</v>
      </c>
      <c r="C67" s="27">
        <v>120</v>
      </c>
      <c r="D67" s="27">
        <v>175</v>
      </c>
      <c r="E67" s="29">
        <f>IF(D66&gt;0,(0.3*(SUM(D$26:D66)/SUM(C$26:C66))+(0.7*(SUM(D64:D66)/SUM(C64:C66)))),E66)</f>
        <v>0.97383720930232542</v>
      </c>
      <c r="F67" s="27">
        <f t="shared" si="5"/>
        <v>116.86046511627904</v>
      </c>
      <c r="G67" s="28"/>
    </row>
    <row r="68" spans="1:7" x14ac:dyDescent="0.25">
      <c r="A68" s="25">
        <v>45474</v>
      </c>
      <c r="B68" s="26">
        <v>102</v>
      </c>
      <c r="C68" s="27">
        <v>135</v>
      </c>
      <c r="D68" s="27"/>
      <c r="E68" s="29">
        <f>IF(D67&gt;0,(0.3*(SUM(D$26:D67)/SUM(C$26:C67))+(0.7*(SUM(D65:D67)/SUM(C65:C67)))),E67)</f>
        <v>1.0755464380335589</v>
      </c>
      <c r="F68" s="27">
        <f t="shared" si="5"/>
        <v>145.19876913453044</v>
      </c>
      <c r="G68" s="28"/>
    </row>
    <row r="69" spans="1:7" x14ac:dyDescent="0.25">
      <c r="A69" s="25">
        <v>45505</v>
      </c>
      <c r="B69" s="26">
        <v>102</v>
      </c>
      <c r="C69" s="27">
        <v>145</v>
      </c>
      <c r="D69" s="27"/>
      <c r="E69" s="29">
        <f>IF(D68&gt;0,(0.3*(SUM(D$26:D68)/SUM(C$26:C68))+(0.7*(SUM(D66:D68)/SUM(C66:C68)))),E68)</f>
        <v>1.0755464380335589</v>
      </c>
      <c r="F69" s="27">
        <f t="shared" si="5"/>
        <v>155.95423351486605</v>
      </c>
      <c r="G69" s="28"/>
    </row>
    <row r="70" spans="1:7" x14ac:dyDescent="0.25">
      <c r="A70" s="25">
        <v>45536</v>
      </c>
      <c r="B70" s="26">
        <v>102</v>
      </c>
      <c r="C70" s="27">
        <v>135</v>
      </c>
      <c r="D70" s="27"/>
      <c r="E70" s="29">
        <f>IF(D69&gt;0,(0.3*(SUM(D$26:D69)/SUM(C$26:C69))+(0.7*(SUM(D67:D69)/SUM(C67:C69)))),E69)</f>
        <v>1.0755464380335589</v>
      </c>
      <c r="F70" s="27">
        <f t="shared" si="5"/>
        <v>145.19876913453044</v>
      </c>
      <c r="G70" s="28"/>
    </row>
    <row r="71" spans="1:7" x14ac:dyDescent="0.25">
      <c r="A71" s="25">
        <v>45566</v>
      </c>
      <c r="B71" s="26">
        <v>102</v>
      </c>
      <c r="C71" s="27">
        <v>130</v>
      </c>
      <c r="D71" s="27"/>
      <c r="E71" s="29">
        <f>IF(D70&gt;0,(0.3*(SUM(D$26:D70)/SUM(C$26:C70))+(0.7*(SUM(D68:D70)/SUM(C68:C70)))),E70)</f>
        <v>1.0755464380335589</v>
      </c>
      <c r="F71" s="27">
        <f t="shared" si="5"/>
        <v>139.82103694436265</v>
      </c>
      <c r="G71" s="28"/>
    </row>
    <row r="72" spans="1:7" x14ac:dyDescent="0.25">
      <c r="A72" s="25">
        <v>45597</v>
      </c>
      <c r="B72" s="26">
        <v>102</v>
      </c>
      <c r="C72" s="27">
        <v>125</v>
      </c>
      <c r="D72" s="27"/>
      <c r="E72" s="29">
        <f>IF(D71&gt;0,(0.3*(SUM(D$26:D71)/SUM(C$26:C71))+(0.7*(SUM(D69:D71)/SUM(C69:C71)))),E71)</f>
        <v>1.0755464380335589</v>
      </c>
      <c r="F72" s="27">
        <f t="shared" si="5"/>
        <v>134.44330475419486</v>
      </c>
      <c r="G72" s="28"/>
    </row>
    <row r="73" spans="1:7" x14ac:dyDescent="0.25">
      <c r="A73" s="25">
        <v>45627</v>
      </c>
      <c r="B73" s="26">
        <v>102</v>
      </c>
      <c r="C73" s="27">
        <v>140</v>
      </c>
      <c r="D73" s="27"/>
      <c r="E73" s="29">
        <f>IF(D72&gt;0,(0.3*(SUM(D$14:D72)/SUM(C$14:C72))+(0.7*(SUM(D70:D72)/SUM(C70:C72)))),E72)</f>
        <v>1.0755464380335589</v>
      </c>
      <c r="F73" s="27">
        <f t="shared" si="5"/>
        <v>150.57650132469826</v>
      </c>
      <c r="G73" s="28"/>
    </row>
    <row r="74" spans="1:7" x14ac:dyDescent="0.25">
      <c r="A74" s="35">
        <v>44562</v>
      </c>
      <c r="B74" s="36">
        <v>103</v>
      </c>
      <c r="C74" s="37">
        <v>165</v>
      </c>
      <c r="D74" s="37">
        <v>175</v>
      </c>
      <c r="E74" s="36"/>
      <c r="F74" s="37">
        <f>IF(E74="",C74,E74*C74)</f>
        <v>165</v>
      </c>
      <c r="G74" s="38"/>
    </row>
    <row r="75" spans="1:7" x14ac:dyDescent="0.25">
      <c r="A75" s="35">
        <v>44593</v>
      </c>
      <c r="B75" s="36">
        <v>103</v>
      </c>
      <c r="C75" s="37">
        <v>190</v>
      </c>
      <c r="D75" s="37">
        <v>190</v>
      </c>
      <c r="E75" s="36"/>
      <c r="F75" s="37">
        <f t="shared" ref="F75:F85" si="6">IF(E75="",C75,E75*C75)</f>
        <v>190</v>
      </c>
      <c r="G75" s="38"/>
    </row>
    <row r="76" spans="1:7" x14ac:dyDescent="0.25">
      <c r="A76" s="35">
        <v>44621</v>
      </c>
      <c r="B76" s="36">
        <v>103</v>
      </c>
      <c r="C76" s="37">
        <v>215</v>
      </c>
      <c r="D76" s="37">
        <v>200</v>
      </c>
      <c r="E76" s="39"/>
      <c r="F76" s="37">
        <f t="shared" si="6"/>
        <v>215</v>
      </c>
      <c r="G76" s="38"/>
    </row>
    <row r="77" spans="1:7" x14ac:dyDescent="0.25">
      <c r="A77" s="35">
        <v>44652</v>
      </c>
      <c r="B77" s="36">
        <v>103</v>
      </c>
      <c r="C77" s="37">
        <v>265</v>
      </c>
      <c r="D77" s="37">
        <v>270</v>
      </c>
      <c r="E77" s="39">
        <f>IF(D76&gt;0,(0.3*(SUM(D$2:D76)/SUM(C$2:C76))+(0.7*(SUM(D74:D76)/SUM(C74:C76)))),E76)</f>
        <v>0.94187792979414886</v>
      </c>
      <c r="F77" s="37">
        <f t="shared" si="6"/>
        <v>249.59765139544945</v>
      </c>
      <c r="G77" s="38"/>
    </row>
    <row r="78" spans="1:7" x14ac:dyDescent="0.25">
      <c r="A78" s="35">
        <v>44682</v>
      </c>
      <c r="B78" s="36">
        <v>103</v>
      </c>
      <c r="C78" s="37">
        <v>245</v>
      </c>
      <c r="D78" s="37">
        <v>250</v>
      </c>
      <c r="E78" s="39">
        <f>IF(D77&gt;0,(0.3*(SUM(D$2:D77)/SUM(C$2:C77))+(0.7*(SUM(D75:D77)/SUM(C75:C77)))),E77)</f>
        <v>0.93874952191804173</v>
      </c>
      <c r="F78" s="37">
        <f t="shared" si="6"/>
        <v>229.99363286992022</v>
      </c>
      <c r="G78" s="38"/>
    </row>
    <row r="79" spans="1:7" x14ac:dyDescent="0.25">
      <c r="A79" s="35">
        <v>44713</v>
      </c>
      <c r="B79" s="36">
        <v>103</v>
      </c>
      <c r="C79" s="37">
        <v>205</v>
      </c>
      <c r="D79" s="37">
        <v>200</v>
      </c>
      <c r="E79" s="39">
        <f>IF(D78&gt;0,(0.3*(SUM(D$2:D78)/SUM(C$2:C78))+(0.7*(SUM(D76:D78)/SUM(C76:C78)))),E78)</f>
        <v>0.94542618244699317</v>
      </c>
      <c r="F79" s="37">
        <f t="shared" si="6"/>
        <v>193.81236740163359</v>
      </c>
      <c r="G79" s="38"/>
    </row>
    <row r="80" spans="1:7" x14ac:dyDescent="0.25">
      <c r="A80" s="35">
        <v>44743</v>
      </c>
      <c r="B80" s="36">
        <v>103</v>
      </c>
      <c r="C80" s="37">
        <v>155</v>
      </c>
      <c r="D80" s="37">
        <v>150</v>
      </c>
      <c r="E80" s="39">
        <f>IF(D79&gt;0,(0.3*(SUM(D$2:D79)/SUM(C$2:C79))+(0.7*(SUM(D77:D79)/SUM(C77:C79)))),E79)</f>
        <v>0.95579768582901514</v>
      </c>
      <c r="F80" s="37">
        <f t="shared" si="6"/>
        <v>148.14864130349736</v>
      </c>
      <c r="G80" s="38"/>
    </row>
    <row r="81" spans="1:7" x14ac:dyDescent="0.25">
      <c r="A81" s="35">
        <v>44774</v>
      </c>
      <c r="B81" s="36">
        <v>103</v>
      </c>
      <c r="C81" s="37">
        <v>135</v>
      </c>
      <c r="D81" s="37">
        <v>120</v>
      </c>
      <c r="E81" s="39">
        <f>IF(D80&gt;0,(0.3*(SUM(D$2:D80)/SUM(C$2:C80))+(0.7*(SUM(D78:D80)/SUM(C78:C80)))),E80)</f>
        <v>0.94556802108135818</v>
      </c>
      <c r="F81" s="37">
        <f t="shared" si="6"/>
        <v>127.65168284598336</v>
      </c>
      <c r="G81" s="38"/>
    </row>
    <row r="82" spans="1:7" x14ac:dyDescent="0.25">
      <c r="A82" s="35">
        <v>44805</v>
      </c>
      <c r="B82" s="36">
        <v>103</v>
      </c>
      <c r="C82" s="37">
        <v>195</v>
      </c>
      <c r="D82" s="37">
        <v>135</v>
      </c>
      <c r="E82" s="39">
        <f>IF(D81&gt;0,(0.3*(SUM(D$2:D81)/SUM(C$2:C81))+(0.7*(SUM(D79:D81)/SUM(C79:C81)))),E81)</f>
        <v>0.91615055343151131</v>
      </c>
      <c r="F82" s="37">
        <f t="shared" si="6"/>
        <v>178.64935791914471</v>
      </c>
      <c r="G82" s="38"/>
    </row>
    <row r="83" spans="1:7" x14ac:dyDescent="0.25">
      <c r="A83" s="35">
        <v>44835</v>
      </c>
      <c r="B83" s="36">
        <v>103</v>
      </c>
      <c r="C83" s="37">
        <v>235</v>
      </c>
      <c r="D83" s="37">
        <v>190</v>
      </c>
      <c r="E83" s="39">
        <f>IF(D82&gt;0,(0.3*(SUM(D$2:D82)/SUM(C$2:C82))+(0.7*(SUM(D80:D82)/SUM(C80:C82)))),E82)</f>
        <v>0.83542514733636786</v>
      </c>
      <c r="F83" s="37">
        <f t="shared" si="6"/>
        <v>196.32490962404646</v>
      </c>
      <c r="G83" s="38"/>
    </row>
    <row r="84" spans="1:7" x14ac:dyDescent="0.25">
      <c r="A84" s="35">
        <v>44866</v>
      </c>
      <c r="B84" s="36">
        <v>103</v>
      </c>
      <c r="C84" s="37">
        <v>285</v>
      </c>
      <c r="D84" s="37">
        <v>220</v>
      </c>
      <c r="E84" s="39">
        <f>IF(D83&gt;0,(0.3*(SUM(D$2:D83)/SUM(C$2:C83))+(0.7*(SUM(D81:D83)/SUM(C81:C83)))),E83)</f>
        <v>0.80207782298128483</v>
      </c>
      <c r="F84" s="37">
        <f t="shared" si="6"/>
        <v>228.59217954966618</v>
      </c>
      <c r="G84" s="38"/>
    </row>
    <row r="85" spans="1:7" ht="15.75" thickBot="1" x14ac:dyDescent="0.3">
      <c r="A85" s="40">
        <v>44896</v>
      </c>
      <c r="B85" s="41">
        <v>103</v>
      </c>
      <c r="C85" s="42">
        <v>335</v>
      </c>
      <c r="D85" s="42">
        <v>270</v>
      </c>
      <c r="E85" s="43">
        <f>IF(D84&gt;0,(0.3*(SUM(D$2:D84)/SUM(C$2:C84))+(0.7*(SUM(D82:D84)/SUM(C82:C84)))),E84)</f>
        <v>0.78393767775490064</v>
      </c>
      <c r="F85" s="42">
        <f t="shared" si="6"/>
        <v>262.61912204789172</v>
      </c>
      <c r="G85" s="44"/>
    </row>
    <row r="86" spans="1:7" x14ac:dyDescent="0.25">
      <c r="A86" s="35">
        <v>44927</v>
      </c>
      <c r="B86" s="36">
        <v>103</v>
      </c>
      <c r="C86" s="37">
        <v>180</v>
      </c>
      <c r="D86" s="37">
        <v>160</v>
      </c>
      <c r="E86" s="36"/>
      <c r="F86" s="37">
        <f>IF(E86="",C86,E86*C86)</f>
        <v>180</v>
      </c>
      <c r="G86" s="38"/>
    </row>
    <row r="87" spans="1:7" x14ac:dyDescent="0.25">
      <c r="A87" s="35">
        <v>44958</v>
      </c>
      <c r="B87" s="36">
        <v>103</v>
      </c>
      <c r="C87" s="37">
        <v>212</v>
      </c>
      <c r="D87" s="37">
        <v>220</v>
      </c>
      <c r="E87" s="36"/>
      <c r="F87" s="37">
        <f t="shared" ref="F87:F97" si="7">IF(E87="",C87,E87*C87)</f>
        <v>212</v>
      </c>
      <c r="G87" s="38"/>
    </row>
    <row r="88" spans="1:7" x14ac:dyDescent="0.25">
      <c r="A88" s="35">
        <v>44986</v>
      </c>
      <c r="B88" s="36">
        <v>103</v>
      </c>
      <c r="C88" s="37">
        <v>232</v>
      </c>
      <c r="D88" s="37">
        <v>225</v>
      </c>
      <c r="E88" s="39"/>
      <c r="F88" s="37">
        <f t="shared" si="7"/>
        <v>232</v>
      </c>
      <c r="G88" s="38"/>
    </row>
    <row r="89" spans="1:7" x14ac:dyDescent="0.25">
      <c r="A89" s="35">
        <v>45017</v>
      </c>
      <c r="B89" s="36">
        <v>103</v>
      </c>
      <c r="C89" s="37">
        <v>285</v>
      </c>
      <c r="D89" s="37">
        <v>290</v>
      </c>
      <c r="E89" s="39">
        <f>IF(D88&gt;0,(0.3*(SUM(D$14:D88)/SUM(C$14:C88))+(0.7*(SUM(D86:D88)/SUM(C86:C88)))),E88)</f>
        <v>0.92031065565640024</v>
      </c>
      <c r="F89" s="37">
        <f t="shared" si="7"/>
        <v>262.28853686207407</v>
      </c>
      <c r="G89" s="38"/>
    </row>
    <row r="90" spans="1:7" x14ac:dyDescent="0.25">
      <c r="A90" s="35">
        <v>45047</v>
      </c>
      <c r="B90" s="36">
        <v>103</v>
      </c>
      <c r="C90" s="37">
        <v>260</v>
      </c>
      <c r="D90" s="37">
        <v>235</v>
      </c>
      <c r="E90" s="39">
        <f>IF(D89&gt;0,(0.3*(SUM(D$14:D89)/SUM(C$14:C89))+(0.7*(SUM(D87:D89)/SUM(C87:C89)))),E89)</f>
        <v>0.94875904586561488</v>
      </c>
      <c r="F90" s="37">
        <f t="shared" si="7"/>
        <v>246.67735192505987</v>
      </c>
      <c r="G90" s="38"/>
    </row>
    <row r="91" spans="1:7" x14ac:dyDescent="0.25">
      <c r="A91" s="35">
        <v>45078</v>
      </c>
      <c r="B91" s="36">
        <v>103</v>
      </c>
      <c r="C91" s="37">
        <v>217</v>
      </c>
      <c r="D91" s="37">
        <v>210</v>
      </c>
      <c r="E91" s="39">
        <f>IF(D90&gt;0,(0.3*(SUM(D$14:D90)/SUM(C$14:C90))+(0.7*(SUM(D88:D90)/SUM(C88:C90)))),E90)</f>
        <v>0.91921687834828147</v>
      </c>
      <c r="F91" s="37">
        <f t="shared" si="7"/>
        <v>199.47006260157707</v>
      </c>
      <c r="G91" s="38"/>
    </row>
    <row r="92" spans="1:7" x14ac:dyDescent="0.25">
      <c r="A92" s="35">
        <v>45108</v>
      </c>
      <c r="B92" s="36">
        <v>103</v>
      </c>
      <c r="C92" s="37">
        <v>170</v>
      </c>
      <c r="D92" s="37">
        <v>190</v>
      </c>
      <c r="E92" s="39">
        <f>IF(D91&gt;0,(0.3*(SUM(D$14:D91)/SUM(C$14:C91))+(0.7*(SUM(D89:D91)/SUM(C89:C91)))),E91)</f>
        <v>0.9194797465725566</v>
      </c>
      <c r="F92" s="37">
        <f t="shared" si="7"/>
        <v>156.31155691733463</v>
      </c>
      <c r="G92" s="38"/>
    </row>
    <row r="93" spans="1:7" x14ac:dyDescent="0.25">
      <c r="A93" s="35">
        <v>45139</v>
      </c>
      <c r="B93" s="36">
        <v>103</v>
      </c>
      <c r="C93" s="37">
        <v>145</v>
      </c>
      <c r="D93" s="37">
        <v>170</v>
      </c>
      <c r="E93" s="39">
        <f>IF(D92&gt;0,(0.3*(SUM(D$14:D92)/SUM(C$14:C92))+(0.7*(SUM(D90:D92)/SUM(C90:C92)))),E92)</f>
        <v>0.93241643865319401</v>
      </c>
      <c r="F93" s="37">
        <f t="shared" si="7"/>
        <v>135.20038360471312</v>
      </c>
      <c r="G93" s="38"/>
    </row>
    <row r="94" spans="1:7" x14ac:dyDescent="0.25">
      <c r="A94" s="35">
        <v>45170</v>
      </c>
      <c r="B94" s="36">
        <v>103</v>
      </c>
      <c r="C94" s="37">
        <v>210</v>
      </c>
      <c r="D94" s="37">
        <v>220</v>
      </c>
      <c r="E94" s="39">
        <f>IF(D93&gt;0,(0.3*(SUM(D$14:D93)/SUM(C$14:C93))+(0.7*(SUM(D91:D93)/SUM(C91:C93)))),E93)</f>
        <v>0.99650049992858147</v>
      </c>
      <c r="F94" s="37">
        <f t="shared" si="7"/>
        <v>209.2651049850021</v>
      </c>
      <c r="G94" s="38"/>
    </row>
    <row r="95" spans="1:7" x14ac:dyDescent="0.25">
      <c r="A95" s="35">
        <v>45200</v>
      </c>
      <c r="B95" s="36">
        <v>103</v>
      </c>
      <c r="C95" s="37">
        <v>255</v>
      </c>
      <c r="D95" s="37">
        <v>260</v>
      </c>
      <c r="E95" s="39">
        <f>IF(D94&gt;0,(0.3*(SUM(D$14:D94)/SUM(C$14:C94))+(0.7*(SUM(D92:D94)/SUM(C92:C94)))),E94)</f>
        <v>1.0208354442255372</v>
      </c>
      <c r="F95" s="37">
        <f t="shared" si="7"/>
        <v>260.31303827751196</v>
      </c>
      <c r="G95" s="38"/>
    </row>
    <row r="96" spans="1:7" x14ac:dyDescent="0.25">
      <c r="A96" s="35">
        <v>45231</v>
      </c>
      <c r="B96" s="36">
        <v>103</v>
      </c>
      <c r="C96" s="37">
        <v>320</v>
      </c>
      <c r="D96" s="37">
        <v>315</v>
      </c>
      <c r="E96" s="39">
        <f>IF(D95&gt;0,(0.3*(SUM(D$14:D95)/SUM(C$14:C95))+(0.7*(SUM(D93:D95)/SUM(C93:C95)))),E95)</f>
        <v>0.99443277917975004</v>
      </c>
      <c r="F96" s="37">
        <f t="shared" si="7"/>
        <v>318.21848933752</v>
      </c>
      <c r="G96" s="38"/>
    </row>
    <row r="97" spans="1:7" ht="15.75" thickBot="1" x14ac:dyDescent="0.3">
      <c r="A97" s="40">
        <v>45261</v>
      </c>
      <c r="B97" s="41">
        <v>103</v>
      </c>
      <c r="C97" s="42">
        <v>360</v>
      </c>
      <c r="D97" s="42">
        <v>375</v>
      </c>
      <c r="E97" s="43">
        <f>IF(D96&gt;0,(0.3*(SUM(D$14:D96)/SUM(C$14:C96))+(0.7*(SUM(D94:D96)/SUM(C94:C96)))),E96)</f>
        <v>0.95846071540718969</v>
      </c>
      <c r="F97" s="42">
        <f t="shared" si="7"/>
        <v>345.04585754658831</v>
      </c>
      <c r="G97" s="44"/>
    </row>
    <row r="98" spans="1:7" x14ac:dyDescent="0.25">
      <c r="A98" s="35">
        <v>45292</v>
      </c>
      <c r="B98" s="36">
        <v>103</v>
      </c>
      <c r="C98" s="37">
        <v>210</v>
      </c>
      <c r="D98" s="37">
        <v>220</v>
      </c>
      <c r="E98" s="36"/>
      <c r="F98" s="37">
        <f>IF(E98="",C98,E98*C98)</f>
        <v>210</v>
      </c>
      <c r="G98" s="38"/>
    </row>
    <row r="99" spans="1:7" x14ac:dyDescent="0.25">
      <c r="A99" s="35">
        <v>45323</v>
      </c>
      <c r="B99" s="36">
        <v>103</v>
      </c>
      <c r="C99" s="37">
        <v>225</v>
      </c>
      <c r="D99" s="37">
        <v>235</v>
      </c>
      <c r="E99" s="36"/>
      <c r="F99" s="37">
        <f t="shared" ref="F99:F109" si="8">IF(E99="",C99,E99*C99)</f>
        <v>225</v>
      </c>
      <c r="G99" s="38"/>
    </row>
    <row r="100" spans="1:7" x14ac:dyDescent="0.25">
      <c r="A100" s="35">
        <v>45352</v>
      </c>
      <c r="B100" s="36">
        <v>103</v>
      </c>
      <c r="C100" s="37">
        <v>245</v>
      </c>
      <c r="D100" s="37">
        <v>255</v>
      </c>
      <c r="E100" s="39"/>
      <c r="F100" s="37">
        <f t="shared" si="8"/>
        <v>245</v>
      </c>
      <c r="G100" s="38"/>
    </row>
    <row r="101" spans="1:7" x14ac:dyDescent="0.25">
      <c r="A101" s="35">
        <v>45383</v>
      </c>
      <c r="B101" s="36">
        <v>103</v>
      </c>
      <c r="C101" s="37">
        <v>305</v>
      </c>
      <c r="D101" s="37">
        <v>300</v>
      </c>
      <c r="E101" s="39">
        <f>IF(D100&gt;0,(0.3*(SUM(D$26:D100)/SUM(C$26:C100))+(0.7*(SUM(D98:D100)/SUM(C98:C100)))),E100)</f>
        <v>0.9742751697471399</v>
      </c>
      <c r="F101" s="37">
        <f t="shared" si="8"/>
        <v>297.1539267728777</v>
      </c>
      <c r="G101" s="38"/>
    </row>
    <row r="102" spans="1:7" x14ac:dyDescent="0.25">
      <c r="A102" s="35">
        <v>45413</v>
      </c>
      <c r="B102" s="36">
        <v>103</v>
      </c>
      <c r="C102" s="37">
        <v>260</v>
      </c>
      <c r="D102" s="37">
        <v>290</v>
      </c>
      <c r="E102" s="39">
        <f>IF(D101&gt;0,(0.3*(SUM(D$26:D101)/SUM(C$26:C101))+(0.7*(SUM(D99:D101)/SUM(C99:C101)))),E101)</f>
        <v>0.95810160364321906</v>
      </c>
      <c r="F102" s="37">
        <f t="shared" si="8"/>
        <v>249.10641694723697</v>
      </c>
      <c r="G102" s="38"/>
    </row>
    <row r="103" spans="1:7" x14ac:dyDescent="0.25">
      <c r="A103" s="35">
        <v>45444</v>
      </c>
      <c r="B103" s="36">
        <v>103</v>
      </c>
      <c r="C103" s="37">
        <v>235</v>
      </c>
      <c r="D103" s="37">
        <v>270</v>
      </c>
      <c r="E103" s="39">
        <f>IF(D102&gt;0,(0.3*(SUM(D$26:D102)/SUM(C$26:C102))+(0.7*(SUM(D100:D102)/SUM(C100:C102)))),E102)</f>
        <v>0.97649131629583263</v>
      </c>
      <c r="F103" s="37">
        <f t="shared" si="8"/>
        <v>229.47545932952067</v>
      </c>
      <c r="G103" s="38"/>
    </row>
    <row r="104" spans="1:7" x14ac:dyDescent="0.25">
      <c r="A104" s="35">
        <v>45474</v>
      </c>
      <c r="B104" s="36">
        <v>103</v>
      </c>
      <c r="C104" s="37">
        <v>195</v>
      </c>
      <c r="D104" s="37"/>
      <c r="E104" s="39">
        <f>IF(D103&gt;0,(0.3*(SUM(D$26:D103)/SUM(C$26:C103))+(0.7*(SUM(D101:D103)/SUM(C101:C103)))),E103)</f>
        <v>1.0003872239187557</v>
      </c>
      <c r="F104" s="37">
        <f t="shared" si="8"/>
        <v>195.07550866415735</v>
      </c>
      <c r="G104" s="38"/>
    </row>
    <row r="105" spans="1:7" x14ac:dyDescent="0.25">
      <c r="A105" s="35">
        <v>45505</v>
      </c>
      <c r="B105" s="36">
        <v>103</v>
      </c>
      <c r="C105" s="37">
        <v>185</v>
      </c>
      <c r="D105" s="37"/>
      <c r="E105" s="39">
        <f>IF(D104&gt;0,(0.3*(SUM(D$26:D104)/SUM(C$26:C104))+(0.7*(SUM(D102:D104)/SUM(C102:C104)))),E104)</f>
        <v>1.0003872239187557</v>
      </c>
      <c r="F105" s="37">
        <f t="shared" si="8"/>
        <v>185.0716364249698</v>
      </c>
      <c r="G105" s="38"/>
    </row>
    <row r="106" spans="1:7" x14ac:dyDescent="0.25">
      <c r="A106" s="35">
        <v>45536</v>
      </c>
      <c r="B106" s="36">
        <v>103</v>
      </c>
      <c r="C106" s="37">
        <v>225</v>
      </c>
      <c r="D106" s="37"/>
      <c r="E106" s="39">
        <f>IF(D105&gt;0,(0.3*(SUM(D$26:D105)/SUM(C$26:C105))+(0.7*(SUM(D103:D105)/SUM(C103:C105)))),E105)</f>
        <v>1.0003872239187557</v>
      </c>
      <c r="F106" s="37">
        <f t="shared" si="8"/>
        <v>225.08712538172003</v>
      </c>
      <c r="G106" s="38"/>
    </row>
    <row r="107" spans="1:7" x14ac:dyDescent="0.25">
      <c r="A107" s="35">
        <v>45566</v>
      </c>
      <c r="B107" s="36">
        <v>103</v>
      </c>
      <c r="C107" s="37">
        <v>335</v>
      </c>
      <c r="D107" s="37"/>
      <c r="E107" s="39">
        <f>IF(D106&gt;0,(0.3*(SUM(D$26:D106)/SUM(C$26:C106))+(0.7*(SUM(D104:D106)/SUM(C104:C106)))),E106)</f>
        <v>1.0003872239187557</v>
      </c>
      <c r="F107" s="37">
        <f t="shared" si="8"/>
        <v>335.12972001278314</v>
      </c>
      <c r="G107" s="38"/>
    </row>
    <row r="108" spans="1:7" x14ac:dyDescent="0.25">
      <c r="A108" s="35">
        <v>45597</v>
      </c>
      <c r="B108" s="36">
        <v>103</v>
      </c>
      <c r="C108" s="37">
        <v>385</v>
      </c>
      <c r="D108" s="37"/>
      <c r="E108" s="39">
        <f>IF(D107&gt;0,(0.3*(SUM(D$26:D107)/SUM(C$26:C107))+(0.7*(SUM(D105:D107)/SUM(C105:C107)))),E107)</f>
        <v>1.0003872239187557</v>
      </c>
      <c r="F108" s="37">
        <f t="shared" si="8"/>
        <v>385.14908120872093</v>
      </c>
      <c r="G108" s="38"/>
    </row>
    <row r="109" spans="1:7" x14ac:dyDescent="0.25">
      <c r="A109" s="35">
        <v>45627</v>
      </c>
      <c r="B109" s="36">
        <v>103</v>
      </c>
      <c r="C109" s="37">
        <v>405</v>
      </c>
      <c r="D109" s="37"/>
      <c r="E109" s="39">
        <f>IF(D108&gt;0,(0.3*(SUM(D$14:D108)/SUM(C$14:C108))+(0.7*(SUM(D106:D108)/SUM(C106:C108)))),E108)</f>
        <v>1.0003872239187557</v>
      </c>
      <c r="F109" s="37">
        <f t="shared" si="8"/>
        <v>405.15682568709605</v>
      </c>
      <c r="G109" s="3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D217-AB7E-4558-8578-B9C8B8528512}">
  <dimension ref="A1:G109"/>
  <sheetViews>
    <sheetView tabSelected="1" topLeftCell="A72" workbookViewId="0">
      <selection activeCell="D109" sqref="D109"/>
    </sheetView>
  </sheetViews>
  <sheetFormatPr baseColWidth="10" defaultRowHeight="15" x14ac:dyDescent="0.25"/>
  <cols>
    <col min="1" max="1" width="10.140625" bestFit="1" customWidth="1"/>
    <col min="2" max="2" width="15.5703125" bestFit="1" customWidth="1"/>
    <col min="3" max="3" width="14.28515625" bestFit="1" customWidth="1"/>
    <col min="4" max="4" width="16.140625" bestFit="1" customWidth="1"/>
    <col min="5" max="5" width="19" bestFit="1" customWidth="1"/>
    <col min="6" max="6" width="8.7109375" bestFit="1" customWidth="1"/>
    <col min="7" max="7" width="66" bestFit="1" customWidth="1"/>
  </cols>
  <sheetData>
    <row r="1" spans="1:7" ht="15.75" thickBot="1" x14ac:dyDescent="0.3">
      <c r="A1" s="7" t="s">
        <v>0</v>
      </c>
      <c r="B1" s="7" t="s">
        <v>4</v>
      </c>
      <c r="C1" s="7" t="s">
        <v>16</v>
      </c>
      <c r="D1" s="7" t="s">
        <v>17</v>
      </c>
      <c r="E1" s="7" t="s">
        <v>10</v>
      </c>
      <c r="F1" s="7" t="s">
        <v>11</v>
      </c>
      <c r="G1" s="7" t="s">
        <v>12</v>
      </c>
    </row>
    <row r="2" spans="1:7" x14ac:dyDescent="0.25">
      <c r="A2" s="15">
        <v>44562</v>
      </c>
      <c r="B2" s="16">
        <v>101</v>
      </c>
      <c r="C2" s="17">
        <v>52.5</v>
      </c>
      <c r="D2" s="17">
        <v>50</v>
      </c>
      <c r="E2" s="16"/>
      <c r="F2" s="17">
        <f>IF(E2="",C2,E2*C2)</f>
        <v>52.5</v>
      </c>
      <c r="G2" s="18"/>
    </row>
    <row r="3" spans="1:7" x14ac:dyDescent="0.25">
      <c r="A3" s="15">
        <v>44593</v>
      </c>
      <c r="B3" s="16">
        <v>101</v>
      </c>
      <c r="C3" s="17">
        <v>61.249999999999993</v>
      </c>
      <c r="D3" s="17">
        <v>58</v>
      </c>
      <c r="E3" s="16"/>
      <c r="F3" s="17">
        <f t="shared" ref="F3:F13" si="0">IF(E3="",C3,E3*C3)</f>
        <v>61.249999999999993</v>
      </c>
      <c r="G3" s="18"/>
    </row>
    <row r="4" spans="1:7" x14ac:dyDescent="0.25">
      <c r="A4" s="15">
        <v>44621</v>
      </c>
      <c r="B4" s="16">
        <v>101</v>
      </c>
      <c r="C4" s="17">
        <v>70</v>
      </c>
      <c r="D4" s="17">
        <v>75</v>
      </c>
      <c r="E4" s="19"/>
      <c r="F4" s="17">
        <f t="shared" si="0"/>
        <v>70</v>
      </c>
      <c r="G4" s="18"/>
    </row>
    <row r="5" spans="1:7" x14ac:dyDescent="0.25">
      <c r="A5" s="15">
        <v>44652</v>
      </c>
      <c r="B5" s="16">
        <v>101</v>
      </c>
      <c r="C5" s="17">
        <v>87.5</v>
      </c>
      <c r="D5" s="17">
        <v>90</v>
      </c>
      <c r="E5" s="19">
        <f>IF(D4&gt;0,(0.3*(SUM(D$2:D4)/SUM(C$2:C4))+(0.7*(SUM(D2:D4)/SUM(C2:C4)))),E4)</f>
        <v>0.99591836734693873</v>
      </c>
      <c r="F5" s="17">
        <f t="shared" si="0"/>
        <v>87.142857142857139</v>
      </c>
      <c r="G5" s="18"/>
    </row>
    <row r="6" spans="1:7" x14ac:dyDescent="0.25">
      <c r="A6" s="15">
        <v>44682</v>
      </c>
      <c r="B6" s="16">
        <v>101</v>
      </c>
      <c r="C6" s="17">
        <v>80.5</v>
      </c>
      <c r="D6" s="17">
        <v>85</v>
      </c>
      <c r="E6" s="19">
        <f>IF(D5&gt;0,(0.3*(SUM(D$2:D5)/SUM(C$2:C5))+(0.7*(SUM(D3:D5)/SUM(C3:C5)))),E5)</f>
        <v>1.0155354838709676</v>
      </c>
      <c r="F6" s="17">
        <f t="shared" si="0"/>
        <v>81.750606451612896</v>
      </c>
      <c r="G6" s="18"/>
    </row>
    <row r="7" spans="1:7" x14ac:dyDescent="0.25">
      <c r="A7" s="15">
        <v>44713</v>
      </c>
      <c r="B7" s="16">
        <v>101</v>
      </c>
      <c r="C7" s="17">
        <v>66.5</v>
      </c>
      <c r="D7" s="17">
        <v>65</v>
      </c>
      <c r="E7" s="19">
        <f>IF(D6&gt;0,(0.3*(SUM(D$2:D6)/SUM(C$2:C6))+(0.7*(SUM(D4:D6)/SUM(C4:C6)))),E6)</f>
        <v>1.0406246080521759</v>
      </c>
      <c r="F7" s="17">
        <f t="shared" si="0"/>
        <v>69.201536435469706</v>
      </c>
      <c r="G7" s="18"/>
    </row>
    <row r="8" spans="1:7" x14ac:dyDescent="0.25">
      <c r="A8" s="15">
        <v>44743</v>
      </c>
      <c r="B8" s="16">
        <v>101</v>
      </c>
      <c r="C8" s="17">
        <v>49</v>
      </c>
      <c r="D8" s="17">
        <v>50</v>
      </c>
      <c r="E8" s="19">
        <f>IF(D7&gt;0,(0.3*(SUM(D$2:D7)/SUM(C$2:C7))+(0.7*(SUM(D5:D7)/SUM(C5:C7)))),E7)</f>
        <v>1.0198249636456094</v>
      </c>
      <c r="F8" s="17">
        <f t="shared" si="0"/>
        <v>49.971423218634861</v>
      </c>
      <c r="G8" s="18"/>
    </row>
    <row r="9" spans="1:7" x14ac:dyDescent="0.25">
      <c r="A9" s="15">
        <v>44774</v>
      </c>
      <c r="B9" s="16">
        <v>101</v>
      </c>
      <c r="C9" s="17">
        <v>42</v>
      </c>
      <c r="D9" s="17">
        <v>40</v>
      </c>
      <c r="E9" s="19">
        <f>IF(D8&gt;0,(0.3*(SUM(D$2:D8)/SUM(C$2:C8))+(0.7*(SUM(D6:D8)/SUM(C6:C8)))),E8)</f>
        <v>1.0179775280898877</v>
      </c>
      <c r="F9" s="17">
        <f t="shared" si="0"/>
        <v>42.755056179775288</v>
      </c>
      <c r="G9" s="18"/>
    </row>
    <row r="10" spans="1:7" x14ac:dyDescent="0.25">
      <c r="A10" s="15">
        <v>44805</v>
      </c>
      <c r="B10" s="16">
        <v>101</v>
      </c>
      <c r="C10" s="17">
        <v>62.999999999999993</v>
      </c>
      <c r="D10" s="17">
        <v>55</v>
      </c>
      <c r="E10" s="19">
        <f>IF(D9&gt;0,(0.3*(SUM(D$2:D9)/SUM(C$2:C9))+(0.7*(SUM(D7:D9)/SUM(C7:C9)))),E9)</f>
        <v>0.99109801996399916</v>
      </c>
      <c r="F10" s="17">
        <f t="shared" si="0"/>
        <v>62.439175257731939</v>
      </c>
      <c r="G10" s="18"/>
    </row>
    <row r="11" spans="1:7" x14ac:dyDescent="0.25">
      <c r="A11" s="15">
        <v>44835</v>
      </c>
      <c r="B11" s="16">
        <v>101</v>
      </c>
      <c r="C11" s="17">
        <v>77</v>
      </c>
      <c r="D11" s="17">
        <v>70</v>
      </c>
      <c r="E11" s="19">
        <f>IF(D10&gt;0,(0.3*(SUM(D$2:D10)/SUM(C$2:C10))+(0.7*(SUM(D8:D10)/SUM(C8:C10)))),E10)</f>
        <v>0.95686286190873338</v>
      </c>
      <c r="F11" s="17">
        <f t="shared" si="0"/>
        <v>73.678440366972467</v>
      </c>
      <c r="G11" s="18"/>
    </row>
    <row r="12" spans="1:7" x14ac:dyDescent="0.25">
      <c r="A12" s="15">
        <v>44866</v>
      </c>
      <c r="B12" s="16">
        <v>101</v>
      </c>
      <c r="C12" s="17">
        <v>94.5</v>
      </c>
      <c r="D12" s="17">
        <v>90</v>
      </c>
      <c r="E12" s="19">
        <f>IF(D11&gt;0,(0.3*(SUM(D$2:D11)/SUM(C$2:C11))+(0.7*(SUM(D9:D11)/SUM(C9:C11)))),E11)</f>
        <v>0.9294170788779953</v>
      </c>
      <c r="F12" s="17">
        <f t="shared" si="0"/>
        <v>87.829913953970561</v>
      </c>
      <c r="G12" s="18"/>
    </row>
    <row r="13" spans="1:7" ht="15.75" thickBot="1" x14ac:dyDescent="0.3">
      <c r="A13" s="20">
        <v>44896</v>
      </c>
      <c r="B13" s="21">
        <v>101</v>
      </c>
      <c r="C13" s="22">
        <v>112</v>
      </c>
      <c r="D13" s="22">
        <v>115</v>
      </c>
      <c r="E13" s="23">
        <f>IF(D12&gt;0,(0.3*(SUM(D$2:D12)/SUM(C$2:C12))+(0.7*(SUM(D10:D12)/SUM(C10:C12)))),E12)</f>
        <v>0.93543810359964885</v>
      </c>
      <c r="F13" s="22">
        <f t="shared" si="0"/>
        <v>104.76906760316066</v>
      </c>
      <c r="G13" s="24"/>
    </row>
    <row r="14" spans="1:7" x14ac:dyDescent="0.25">
      <c r="A14" s="15">
        <v>44927</v>
      </c>
      <c r="B14" s="16">
        <v>101</v>
      </c>
      <c r="C14" s="17">
        <v>54.25</v>
      </c>
      <c r="D14" s="17">
        <v>55</v>
      </c>
      <c r="E14" s="16"/>
      <c r="F14" s="17">
        <f>IF(E14="",C14,E14*C14)</f>
        <v>54.25</v>
      </c>
      <c r="G14" s="18"/>
    </row>
    <row r="15" spans="1:7" x14ac:dyDescent="0.25">
      <c r="A15" s="15">
        <v>44958</v>
      </c>
      <c r="B15" s="16">
        <v>101</v>
      </c>
      <c r="C15" s="17">
        <v>65.45</v>
      </c>
      <c r="D15" s="17">
        <v>70</v>
      </c>
      <c r="E15" s="16"/>
      <c r="F15" s="17">
        <f t="shared" ref="F15:F25" si="1">IF(E15="",C15,E15*C15)</f>
        <v>65.45</v>
      </c>
      <c r="G15" s="18"/>
    </row>
    <row r="16" spans="1:7" x14ac:dyDescent="0.25">
      <c r="A16" s="15">
        <v>44986</v>
      </c>
      <c r="B16" s="16">
        <v>101</v>
      </c>
      <c r="C16" s="17">
        <v>72.449999999999989</v>
      </c>
      <c r="D16" s="17">
        <v>80</v>
      </c>
      <c r="E16" s="19"/>
      <c r="F16" s="17">
        <f t="shared" si="1"/>
        <v>72.449999999999989</v>
      </c>
      <c r="G16" s="18"/>
    </row>
    <row r="17" spans="1:7" x14ac:dyDescent="0.25">
      <c r="A17" s="15">
        <v>45017</v>
      </c>
      <c r="B17" s="16">
        <v>101</v>
      </c>
      <c r="C17" s="17">
        <v>91</v>
      </c>
      <c r="D17" s="17">
        <v>90</v>
      </c>
      <c r="E17" s="19">
        <f>IF(D16&gt;0,(0.3*(SUM(D$14:D16)/SUM(C$14:C16))+(0.7*(SUM(D14:D16)/SUM(C14:C16)))),E16)</f>
        <v>1.0668748373666408</v>
      </c>
      <c r="F17" s="17">
        <f t="shared" si="1"/>
        <v>97.085610200364314</v>
      </c>
      <c r="G17" s="18"/>
    </row>
    <row r="18" spans="1:7" x14ac:dyDescent="0.25">
      <c r="A18" s="15">
        <v>45047</v>
      </c>
      <c r="B18" s="16">
        <v>101</v>
      </c>
      <c r="C18" s="17">
        <v>82.25</v>
      </c>
      <c r="D18" s="17">
        <v>85</v>
      </c>
      <c r="E18" s="19">
        <f>IF(D17&gt;0,(0.3*(SUM(D$14:D17)/SUM(C$14:C17))+(0.7*(SUM(D15:D17)/SUM(C15:C17)))),E17)</f>
        <v>1.046500136893759</v>
      </c>
      <c r="F18" s="17">
        <f t="shared" si="1"/>
        <v>86.074636259511678</v>
      </c>
      <c r="G18" s="18"/>
    </row>
    <row r="19" spans="1:7" x14ac:dyDescent="0.25">
      <c r="A19" s="15">
        <v>45078</v>
      </c>
      <c r="B19" s="16">
        <v>101</v>
      </c>
      <c r="C19" s="17">
        <v>67.199999999999989</v>
      </c>
      <c r="D19" s="17">
        <v>70</v>
      </c>
      <c r="E19" s="19">
        <f>IF(D18&gt;0,(0.3*(SUM(D$14:D18)/SUM(C$14:C18))+(0.7*(SUM(D16:D18)/SUM(C16:C18)))),E18)</f>
        <v>1.0384825902067281</v>
      </c>
      <c r="F19" s="17">
        <f t="shared" si="1"/>
        <v>69.78603006189212</v>
      </c>
      <c r="G19" s="18"/>
    </row>
    <row r="20" spans="1:7" x14ac:dyDescent="0.25">
      <c r="A20" s="15">
        <v>45108</v>
      </c>
      <c r="B20" s="16">
        <v>101</v>
      </c>
      <c r="C20" s="17">
        <v>50.75</v>
      </c>
      <c r="D20" s="17">
        <v>55</v>
      </c>
      <c r="E20" s="19">
        <f>IF(D19&gt;0,(0.3*(SUM(D$14:D19)/SUM(C$14:C19))+(0.7*(SUM(D17:D19)/SUM(C17:C19)))),E19)</f>
        <v>1.0253125712912885</v>
      </c>
      <c r="F20" s="17">
        <f t="shared" si="1"/>
        <v>52.034612993032894</v>
      </c>
      <c r="G20" s="18"/>
    </row>
    <row r="21" spans="1:7" x14ac:dyDescent="0.25">
      <c r="A21" s="15">
        <v>45139</v>
      </c>
      <c r="B21" s="16">
        <v>101</v>
      </c>
      <c r="C21" s="17">
        <v>42</v>
      </c>
      <c r="D21" s="17">
        <v>50</v>
      </c>
      <c r="E21" s="19">
        <f>IF(D20&gt;0,(0.3*(SUM(D$14:D20)/SUM(C$14:C20))+(0.7*(SUM(D18:D20)/SUM(C18:C20)))),E20)</f>
        <v>1.0477032019392629</v>
      </c>
      <c r="F21" s="17">
        <f t="shared" si="1"/>
        <v>44.003534481449044</v>
      </c>
      <c r="G21" s="18"/>
    </row>
    <row r="22" spans="1:7" x14ac:dyDescent="0.25">
      <c r="A22" s="15">
        <v>45170</v>
      </c>
      <c r="B22" s="16">
        <v>101</v>
      </c>
      <c r="C22" s="17">
        <v>64.75</v>
      </c>
      <c r="D22" s="17">
        <v>70</v>
      </c>
      <c r="E22" s="19">
        <f>IF(D21&gt;0,(0.3*(SUM(D$14:D21)/SUM(C$14:C21))+(0.7*(SUM(D19:D21)/SUM(C19:C21)))),E21)</f>
        <v>1.0827959020338427</v>
      </c>
      <c r="F22" s="17">
        <f t="shared" si="1"/>
        <v>70.111034656691317</v>
      </c>
      <c r="G22" s="18"/>
    </row>
    <row r="23" spans="1:7" x14ac:dyDescent="0.25">
      <c r="A23" s="15">
        <v>45200</v>
      </c>
      <c r="B23" s="16">
        <v>101</v>
      </c>
      <c r="C23" s="17">
        <v>80.5</v>
      </c>
      <c r="D23" s="17">
        <v>85</v>
      </c>
      <c r="E23" s="19">
        <f>IF(D22&gt;0,(0.3*(SUM(D$14:D22)/SUM(C$14:C22))+(0.7*(SUM(D20:D22)/SUM(C20:C22)))),E22)</f>
        <v>1.0955205332429532</v>
      </c>
      <c r="F23" s="17">
        <f t="shared" si="1"/>
        <v>88.189402926057724</v>
      </c>
      <c r="G23" s="18"/>
    </row>
    <row r="24" spans="1:7" x14ac:dyDescent="0.25">
      <c r="A24" s="15">
        <v>45231</v>
      </c>
      <c r="B24" s="16">
        <v>101</v>
      </c>
      <c r="C24" s="17">
        <v>103.25</v>
      </c>
      <c r="D24" s="17">
        <v>115</v>
      </c>
      <c r="E24" s="19">
        <f>IF(D23&gt;0,(0.3*(SUM(D$14:D23)/SUM(C$14:C23))+(0.7*(SUM(D21:D23)/SUM(C21:C23)))),E23)</f>
        <v>1.0839811467482043</v>
      </c>
      <c r="F24" s="17">
        <f t="shared" si="1"/>
        <v>111.9210534017521</v>
      </c>
      <c r="G24" s="18"/>
    </row>
    <row r="25" spans="1:7" ht="15.75" thickBot="1" x14ac:dyDescent="0.3">
      <c r="A25" s="20">
        <v>45261</v>
      </c>
      <c r="B25" s="21">
        <v>101</v>
      </c>
      <c r="C25" s="22">
        <v>117.24999999999999</v>
      </c>
      <c r="D25" s="22">
        <v>115</v>
      </c>
      <c r="E25" s="23">
        <f>IF(D24&gt;0,(0.3*(SUM(D$14:D24)/SUM(C$14:C24))+(0.7*(SUM(D22:D24)/SUM(C22:C24)))),E24)</f>
        <v>1.0803928045887266</v>
      </c>
      <c r="F25" s="22">
        <f t="shared" si="1"/>
        <v>126.67605633802818</v>
      </c>
      <c r="G25" s="24"/>
    </row>
    <row r="26" spans="1:7" x14ac:dyDescent="0.25">
      <c r="A26" s="15">
        <v>45292</v>
      </c>
      <c r="B26" s="16">
        <v>101</v>
      </c>
      <c r="C26" s="17">
        <v>61.249999999999993</v>
      </c>
      <c r="D26" s="17">
        <v>65</v>
      </c>
      <c r="E26" s="16"/>
      <c r="F26" s="17">
        <f>IF(E26="",C26,E26*C26)</f>
        <v>61.249999999999993</v>
      </c>
      <c r="G26" s="18"/>
    </row>
    <row r="27" spans="1:7" x14ac:dyDescent="0.25">
      <c r="A27" s="15">
        <v>45323</v>
      </c>
      <c r="B27" s="16">
        <v>101</v>
      </c>
      <c r="C27" s="17">
        <v>66.5</v>
      </c>
      <c r="D27" s="17">
        <v>70</v>
      </c>
      <c r="E27" s="16"/>
      <c r="F27" s="17">
        <f t="shared" ref="F27:F37" si="2">IF(E27="",C27,E27*C27)</f>
        <v>66.5</v>
      </c>
      <c r="G27" s="18"/>
    </row>
    <row r="28" spans="1:7" x14ac:dyDescent="0.25">
      <c r="A28" s="15">
        <v>45352</v>
      </c>
      <c r="B28" s="16">
        <v>101</v>
      </c>
      <c r="C28" s="17">
        <v>73.5</v>
      </c>
      <c r="D28" s="17">
        <v>114</v>
      </c>
      <c r="E28" s="19"/>
      <c r="F28" s="17">
        <f t="shared" si="2"/>
        <v>73.5</v>
      </c>
      <c r="G28" s="18" t="s">
        <v>18</v>
      </c>
    </row>
    <row r="29" spans="1:7" x14ac:dyDescent="0.25">
      <c r="A29" s="15">
        <v>45383</v>
      </c>
      <c r="B29" s="16">
        <v>101</v>
      </c>
      <c r="C29" s="17">
        <v>94</v>
      </c>
      <c r="D29" s="17">
        <v>145</v>
      </c>
      <c r="E29" s="19">
        <f>IF(D28&gt;0,(0.3*(SUM(D$26:D28)/SUM(C$26:C28))+(0.7*(SUM(D26:D28)/SUM(C26:C28)))),E28)</f>
        <v>1.2372670807453416</v>
      </c>
      <c r="F29" s="17">
        <f t="shared" si="2"/>
        <v>116.30310559006212</v>
      </c>
      <c r="G29" s="18" t="s">
        <v>15</v>
      </c>
    </row>
    <row r="30" spans="1:7" x14ac:dyDescent="0.25">
      <c r="A30" s="15">
        <v>45413</v>
      </c>
      <c r="B30" s="16">
        <v>101</v>
      </c>
      <c r="C30" s="17">
        <v>78.75</v>
      </c>
      <c r="D30" s="17">
        <v>65</v>
      </c>
      <c r="E30" s="19">
        <f>IF(D29&gt;0,(0.3*(SUM(D$26:D29)/SUM(C$26:C29))+(0.7*(SUM(D27:D29)/SUM(C27:C29)))),E29)</f>
        <v>1.3845267302083557</v>
      </c>
      <c r="F30" s="17">
        <f t="shared" si="2"/>
        <v>109.03148000390802</v>
      </c>
      <c r="G30" s="18"/>
    </row>
    <row r="31" spans="1:7" x14ac:dyDescent="0.25">
      <c r="A31" s="15">
        <v>45444</v>
      </c>
      <c r="B31" s="16">
        <v>101</v>
      </c>
      <c r="C31" s="17">
        <v>70</v>
      </c>
      <c r="D31" s="17">
        <v>50</v>
      </c>
      <c r="E31" s="19">
        <f>IF(D30&gt;0,(0.3*(SUM(D$26:D30)/SUM(C$26:C30))+(0.7*(SUM(D28:D30)/SUM(C28:C30)))),E30)</f>
        <v>1.2891970466082139</v>
      </c>
      <c r="F31" s="17">
        <f t="shared" si="2"/>
        <v>90.243793262574968</v>
      </c>
      <c r="G31" s="18"/>
    </row>
    <row r="32" spans="1:7" x14ac:dyDescent="0.25">
      <c r="A32" s="15">
        <v>45474</v>
      </c>
      <c r="B32" s="16">
        <v>101</v>
      </c>
      <c r="C32" s="17">
        <v>56</v>
      </c>
      <c r="D32" s="17"/>
      <c r="E32" s="19">
        <f>IF(D31&gt;0,(0.3*(SUM(D$26:D31)/SUM(C$26:C31))+(0.7*(SUM(D29:D31)/SUM(C29:C31)))),E31)</f>
        <v>1.0936614523895676</v>
      </c>
      <c r="F32" s="17">
        <f t="shared" si="2"/>
        <v>61.245041333815784</v>
      </c>
      <c r="G32" s="18"/>
    </row>
    <row r="33" spans="1:7" x14ac:dyDescent="0.25">
      <c r="A33" s="15">
        <v>45505</v>
      </c>
      <c r="B33" s="16">
        <v>101</v>
      </c>
      <c r="C33" s="17">
        <v>52.5</v>
      </c>
      <c r="D33" s="17"/>
      <c r="E33" s="19">
        <f>IF(D32&gt;0,(0.3*(SUM(D$26:D32)/SUM(C$26:C32))+(0.7*(SUM(D30:D32)/SUM(C30:C32)))),E32)</f>
        <v>1.0936614523895676</v>
      </c>
      <c r="F33" s="17">
        <f t="shared" si="2"/>
        <v>57.417226250452295</v>
      </c>
      <c r="G33" s="18"/>
    </row>
    <row r="34" spans="1:7" x14ac:dyDescent="0.25">
      <c r="A34" s="15">
        <v>45536</v>
      </c>
      <c r="B34" s="16">
        <v>101</v>
      </c>
      <c r="C34" s="17">
        <v>66.5</v>
      </c>
      <c r="D34" s="17"/>
      <c r="E34" s="19">
        <f>IF(D33&gt;0,(0.3*(SUM(D$26:D33)/SUM(C$26:C33))+(0.7*(SUM(D31:D33)/SUM(C31:C33)))),E33)</f>
        <v>1.0936614523895676</v>
      </c>
      <c r="F34" s="17">
        <f t="shared" si="2"/>
        <v>72.728486583906246</v>
      </c>
      <c r="G34" s="18"/>
    </row>
    <row r="35" spans="1:7" x14ac:dyDescent="0.25">
      <c r="A35" s="15">
        <v>45566</v>
      </c>
      <c r="B35" s="16">
        <v>101</v>
      </c>
      <c r="C35" s="17">
        <v>105</v>
      </c>
      <c r="D35" s="17"/>
      <c r="E35" s="19">
        <f>IF(D34&gt;0,(0.3*(SUM(D$26:D34)/SUM(C$26:C34))+(0.7*(SUM(D32:D34)/SUM(C32:C34)))),E34)</f>
        <v>1.0936614523895676</v>
      </c>
      <c r="F35" s="17">
        <f t="shared" si="2"/>
        <v>114.83445250090459</v>
      </c>
      <c r="G35" s="18"/>
    </row>
    <row r="36" spans="1:7" x14ac:dyDescent="0.25">
      <c r="A36" s="15">
        <v>45597</v>
      </c>
      <c r="B36" s="16">
        <v>101</v>
      </c>
      <c r="C36" s="17">
        <v>122.49999999999999</v>
      </c>
      <c r="D36" s="17"/>
      <c r="E36" s="19">
        <f>IF(D35&gt;0,(0.3*(SUM(D$26:D35)/SUM(C$26:C35))+(0.7*(SUM(D33:D35)/SUM(C33:C35)))),E35)</f>
        <v>1.0936614523895676</v>
      </c>
      <c r="F36" s="17">
        <f t="shared" si="2"/>
        <v>133.97352791772201</v>
      </c>
      <c r="G36" s="18"/>
    </row>
    <row r="37" spans="1:7" x14ac:dyDescent="0.25">
      <c r="A37" s="15">
        <v>45627</v>
      </c>
      <c r="B37" s="16">
        <v>101</v>
      </c>
      <c r="C37" s="17">
        <v>129.5</v>
      </c>
      <c r="D37" s="17"/>
      <c r="E37" s="19">
        <f>IF(D36&gt;0,(0.3*(SUM(D$14:D36)/SUM(C$14:C36))+(0.7*(SUM(D34:D36)/SUM(C34:C36)))),E36)</f>
        <v>1.0936614523895676</v>
      </c>
      <c r="F37" s="17">
        <f t="shared" si="2"/>
        <v>141.62915808444899</v>
      </c>
      <c r="G37" s="18"/>
    </row>
    <row r="38" spans="1:7" x14ac:dyDescent="0.25">
      <c r="A38" s="25">
        <v>44562</v>
      </c>
      <c r="B38" s="26">
        <v>102</v>
      </c>
      <c r="C38" s="27">
        <v>27.500000000000004</v>
      </c>
      <c r="D38" s="27">
        <v>25</v>
      </c>
      <c r="E38" s="26"/>
      <c r="F38" s="27">
        <f>IF(E38="",C38,E38*C38)</f>
        <v>27.500000000000004</v>
      </c>
      <c r="G38" s="28"/>
    </row>
    <row r="39" spans="1:7" x14ac:dyDescent="0.25">
      <c r="A39" s="25">
        <v>44593</v>
      </c>
      <c r="B39" s="26">
        <v>102</v>
      </c>
      <c r="C39" s="27">
        <v>52.250000000000007</v>
      </c>
      <c r="D39" s="27">
        <v>55</v>
      </c>
      <c r="E39" s="26"/>
      <c r="F39" s="27">
        <f t="shared" ref="F39:F49" si="3">IF(E39="",C39,E39*C39)</f>
        <v>52.250000000000007</v>
      </c>
      <c r="G39" s="28"/>
    </row>
    <row r="40" spans="1:7" x14ac:dyDescent="0.25">
      <c r="A40" s="25">
        <v>44621</v>
      </c>
      <c r="B40" s="26">
        <v>102</v>
      </c>
      <c r="C40" s="27">
        <v>60.500000000000007</v>
      </c>
      <c r="D40" s="27">
        <v>60</v>
      </c>
      <c r="E40" s="29"/>
      <c r="F40" s="27">
        <f t="shared" si="3"/>
        <v>60.500000000000007</v>
      </c>
      <c r="G40" s="28"/>
    </row>
    <row r="41" spans="1:7" x14ac:dyDescent="0.25">
      <c r="A41" s="25">
        <v>44652</v>
      </c>
      <c r="B41" s="26">
        <v>102</v>
      </c>
      <c r="C41" s="27">
        <v>82.5</v>
      </c>
      <c r="D41" s="27">
        <v>75</v>
      </c>
      <c r="E41" s="29">
        <f>IF(D40&gt;0,(0.3*(SUM(D$2:D40)/SUM(C$2:C40))+(0.7*(SUM(D38:D40)/SUM(C38:C40)))),E40)</f>
        <v>0.95358091036161063</v>
      </c>
      <c r="F41" s="27">
        <f t="shared" si="3"/>
        <v>78.670425104832873</v>
      </c>
      <c r="G41" s="28"/>
    </row>
    <row r="42" spans="1:7" x14ac:dyDescent="0.25">
      <c r="A42" s="25">
        <v>44682</v>
      </c>
      <c r="B42" s="26">
        <v>102</v>
      </c>
      <c r="C42" s="27">
        <v>60.500000000000007</v>
      </c>
      <c r="D42" s="27">
        <v>60</v>
      </c>
      <c r="E42" s="29">
        <f>IF(D41&gt;0,(0.3*(SUM(D$2:D41)/SUM(C$2:C41))+(0.7*(SUM(D39:D41)/SUM(C39:C41)))),E41)</f>
        <v>0.93650796065713315</v>
      </c>
      <c r="F42" s="27">
        <f t="shared" si="3"/>
        <v>56.658731619756566</v>
      </c>
      <c r="G42" s="28"/>
    </row>
    <row r="43" spans="1:7" x14ac:dyDescent="0.25">
      <c r="A43" s="25">
        <v>44713</v>
      </c>
      <c r="B43" s="26">
        <v>102</v>
      </c>
      <c r="C43" s="27">
        <v>57.750000000000007</v>
      </c>
      <c r="D43" s="27">
        <v>50</v>
      </c>
      <c r="E43" s="29">
        <f>IF(D42&gt;0,(0.3*(SUM(D$2:D42)/SUM(C$2:C42))+(0.7*(SUM(D40:D42)/SUM(C40:C42)))),E42)</f>
        <v>0.92694077325327107</v>
      </c>
      <c r="F43" s="27">
        <f t="shared" si="3"/>
        <v>53.530829655376408</v>
      </c>
      <c r="G43" s="28"/>
    </row>
    <row r="44" spans="1:7" x14ac:dyDescent="0.25">
      <c r="A44" s="25">
        <v>44743</v>
      </c>
      <c r="B44" s="26">
        <v>102</v>
      </c>
      <c r="C44" s="27">
        <v>68.75</v>
      </c>
      <c r="D44" s="27">
        <v>60</v>
      </c>
      <c r="E44" s="29">
        <f>IF(D43&gt;0,(0.3*(SUM(D$2:D43)/SUM(C$2:C43))+(0.7*(SUM(D41:D43)/SUM(C41:C43)))),E43)</f>
        <v>0.90132717260417849</v>
      </c>
      <c r="F44" s="27">
        <f t="shared" si="3"/>
        <v>61.966243116537271</v>
      </c>
      <c r="G44" s="28"/>
    </row>
    <row r="45" spans="1:7" x14ac:dyDescent="0.25">
      <c r="A45" s="25">
        <v>44774</v>
      </c>
      <c r="B45" s="26">
        <v>102</v>
      </c>
      <c r="C45" s="27">
        <v>74.25</v>
      </c>
      <c r="D45" s="27">
        <v>80</v>
      </c>
      <c r="E45" s="29">
        <f>IF(D44&gt;0,(0.3*(SUM(D$2:D44)/SUM(C$2:C44))+(0.7*(SUM(D42:D44)/SUM(C42:C44)))),E44)</f>
        <v>0.89273214814298896</v>
      </c>
      <c r="F45" s="27">
        <f t="shared" si="3"/>
        <v>66.285361999616924</v>
      </c>
      <c r="G45" s="28"/>
    </row>
    <row r="46" spans="1:7" x14ac:dyDescent="0.25">
      <c r="A46" s="25">
        <v>44805</v>
      </c>
      <c r="B46" s="26">
        <v>102</v>
      </c>
      <c r="C46" s="27">
        <v>82.5</v>
      </c>
      <c r="D46" s="27">
        <v>85</v>
      </c>
      <c r="E46" s="29">
        <f>IF(D45&gt;0,(0.3*(SUM(D$2:D45)/SUM(C$2:C45))+(0.7*(SUM(D43:D45)/SUM(C43:C45)))),E45)</f>
        <v>0.92043221380229201</v>
      </c>
      <c r="F46" s="27">
        <f t="shared" si="3"/>
        <v>75.935657638689094</v>
      </c>
      <c r="G46" s="28"/>
    </row>
    <row r="47" spans="1:7" x14ac:dyDescent="0.25">
      <c r="A47" s="25">
        <v>44835</v>
      </c>
      <c r="B47" s="26">
        <v>102</v>
      </c>
      <c r="C47" s="27">
        <v>68.75</v>
      </c>
      <c r="D47" s="27">
        <v>75</v>
      </c>
      <c r="E47" s="29">
        <f>IF(D46&gt;0,(0.3*(SUM(D$2:D46)/SUM(C$2:C46))+(0.7*(SUM(D44:D46)/SUM(C44:C46)))),E46)</f>
        <v>0.9576480394953315</v>
      </c>
      <c r="F47" s="27">
        <f t="shared" si="3"/>
        <v>65.838302715304039</v>
      </c>
      <c r="G47" s="28"/>
    </row>
    <row r="48" spans="1:7" x14ac:dyDescent="0.25">
      <c r="A48" s="25">
        <v>44866</v>
      </c>
      <c r="B48" s="26">
        <v>102</v>
      </c>
      <c r="C48" s="27">
        <v>66</v>
      </c>
      <c r="D48" s="27">
        <v>70</v>
      </c>
      <c r="E48" s="29">
        <f>IF(D47&gt;0,(0.3*(SUM(D$2:D47)/SUM(C$2:C47))+(0.7*(SUM(D45:D47)/SUM(C45:C47)))),E47)</f>
        <v>1.0056048746285167</v>
      </c>
      <c r="F48" s="27">
        <f t="shared" si="3"/>
        <v>66.369921725482101</v>
      </c>
      <c r="G48" s="28"/>
    </row>
    <row r="49" spans="1:7" ht="15.75" thickBot="1" x14ac:dyDescent="0.3">
      <c r="A49" s="30">
        <v>44896</v>
      </c>
      <c r="B49" s="31">
        <v>102</v>
      </c>
      <c r="C49" s="32">
        <v>60.500000000000007</v>
      </c>
      <c r="D49" s="32">
        <v>66</v>
      </c>
      <c r="E49" s="33">
        <f>IF(D48&gt;0,(0.3*(SUM(D$2:D48)/SUM(C$2:C48))+(0.7*(SUM(D46:D48)/SUM(C46:C48)))),E48)</f>
        <v>1.0027855084865354</v>
      </c>
      <c r="F49" s="32">
        <f t="shared" si="3"/>
        <v>60.668523263435397</v>
      </c>
      <c r="G49" s="34"/>
    </row>
    <row r="50" spans="1:7" x14ac:dyDescent="0.25">
      <c r="A50" s="25">
        <v>44927</v>
      </c>
      <c r="B50" s="26">
        <v>102</v>
      </c>
      <c r="C50" s="27">
        <v>30.250000000000004</v>
      </c>
      <c r="D50" s="27">
        <v>35</v>
      </c>
      <c r="E50" s="26"/>
      <c r="F50" s="27">
        <f>IF(E50="",C50,E50*C50)</f>
        <v>30.250000000000004</v>
      </c>
      <c r="G50" s="28"/>
    </row>
    <row r="51" spans="1:7" x14ac:dyDescent="0.25">
      <c r="A51" s="25">
        <v>44958</v>
      </c>
      <c r="B51" s="26">
        <v>102</v>
      </c>
      <c r="C51" s="27">
        <v>49.500000000000007</v>
      </c>
      <c r="D51" s="27">
        <v>45</v>
      </c>
      <c r="E51" s="26"/>
      <c r="F51" s="27">
        <f t="shared" ref="F51:F61" si="4">IF(E51="",C51,E51*C51)</f>
        <v>49.500000000000007</v>
      </c>
      <c r="G51" s="28"/>
    </row>
    <row r="52" spans="1:7" x14ac:dyDescent="0.25">
      <c r="A52" s="25">
        <v>44986</v>
      </c>
      <c r="B52" s="26">
        <v>102</v>
      </c>
      <c r="C52" s="27">
        <v>63.250000000000007</v>
      </c>
      <c r="D52" s="27">
        <v>55</v>
      </c>
      <c r="E52" s="29"/>
      <c r="F52" s="27">
        <f t="shared" si="4"/>
        <v>63.250000000000007</v>
      </c>
      <c r="G52" s="28"/>
    </row>
    <row r="53" spans="1:7" x14ac:dyDescent="0.25">
      <c r="A53" s="25">
        <v>45017</v>
      </c>
      <c r="B53" s="26">
        <v>102</v>
      </c>
      <c r="C53" s="27">
        <v>96.250000000000014</v>
      </c>
      <c r="D53" s="27">
        <v>90</v>
      </c>
      <c r="E53" s="29">
        <f>IF(D52&gt;0,(0.3*(SUM(D$14:D52)/SUM(C$14:C52))+(0.7*(SUM(D50:D52)/SUM(C50:C52)))),E52)</f>
        <v>0.91464077348053729</v>
      </c>
      <c r="F53" s="27">
        <f t="shared" si="4"/>
        <v>88.034174447501726</v>
      </c>
      <c r="G53" s="28"/>
    </row>
    <row r="54" spans="1:7" x14ac:dyDescent="0.25">
      <c r="A54" s="25">
        <v>45047</v>
      </c>
      <c r="B54" s="26">
        <v>102</v>
      </c>
      <c r="C54" s="27">
        <v>66</v>
      </c>
      <c r="D54" s="27">
        <v>70</v>
      </c>
      <c r="E54" s="29">
        <f>IF(D53&gt;0,(0.3*(SUM(D$14:D53)/SUM(C$14:C53))+(0.7*(SUM(D51:D53)/SUM(C51:C53)))),E53)</f>
        <v>0.89106186864284553</v>
      </c>
      <c r="F54" s="27">
        <f t="shared" si="4"/>
        <v>58.810083330427808</v>
      </c>
      <c r="G54" s="28"/>
    </row>
    <row r="55" spans="1:7" x14ac:dyDescent="0.25">
      <c r="A55" s="25">
        <v>45078</v>
      </c>
      <c r="B55" s="26">
        <v>102</v>
      </c>
      <c r="C55" s="27">
        <v>63.250000000000007</v>
      </c>
      <c r="D55" s="27">
        <v>75</v>
      </c>
      <c r="E55" s="29">
        <f>IF(D54&gt;0,(0.3*(SUM(D$14:D54)/SUM(C$14:C54))+(0.7*(SUM(D52:D54)/SUM(C52:C54)))),E54)</f>
        <v>0.92353200469953756</v>
      </c>
      <c r="F55" s="27">
        <f t="shared" si="4"/>
        <v>58.413399297245761</v>
      </c>
      <c r="G55" s="28"/>
    </row>
    <row r="56" spans="1:7" x14ac:dyDescent="0.25">
      <c r="A56" s="25">
        <v>45108</v>
      </c>
      <c r="B56" s="26">
        <v>102</v>
      </c>
      <c r="C56" s="27">
        <v>77</v>
      </c>
      <c r="D56" s="27">
        <v>80</v>
      </c>
      <c r="E56" s="29">
        <f>IF(D55&gt;0,(0.3*(SUM(D$14:D55)/SUM(C$14:C55))+(0.7*(SUM(D53:D55)/SUM(C53:C55)))),E55)</f>
        <v>0.98771812366259826</v>
      </c>
      <c r="F56" s="27">
        <f t="shared" si="4"/>
        <v>76.05429552202007</v>
      </c>
      <c r="G56" s="28"/>
    </row>
    <row r="57" spans="1:7" x14ac:dyDescent="0.25">
      <c r="A57" s="25">
        <v>45139</v>
      </c>
      <c r="B57" s="26">
        <v>102</v>
      </c>
      <c r="C57" s="27">
        <v>82.5</v>
      </c>
      <c r="D57" s="27">
        <v>95</v>
      </c>
      <c r="E57" s="29">
        <f>IF(D56&gt;0,(0.3*(SUM(D$14:D56)/SUM(C$14:C56))+(0.7*(SUM(D54:D56)/SUM(C54:C56)))),E56)</f>
        <v>1.0232034265927608</v>
      </c>
      <c r="F57" s="27">
        <f t="shared" si="4"/>
        <v>84.414282693902763</v>
      </c>
      <c r="G57" s="28"/>
    </row>
    <row r="58" spans="1:7" x14ac:dyDescent="0.25">
      <c r="A58" s="25">
        <v>45170</v>
      </c>
      <c r="B58" s="26">
        <v>102</v>
      </c>
      <c r="C58" s="27">
        <v>66</v>
      </c>
      <c r="D58" s="27">
        <v>70</v>
      </c>
      <c r="E58" s="29">
        <f>IF(D57&gt;0,(0.3*(SUM(D$14:D57)/SUM(C$14:C57))+(0.7*(SUM(D55:D57)/SUM(C55:C57)))),E57)</f>
        <v>1.047445734977082</v>
      </c>
      <c r="F58" s="27">
        <f t="shared" si="4"/>
        <v>69.131418508487414</v>
      </c>
      <c r="G58" s="28"/>
    </row>
    <row r="59" spans="1:7" x14ac:dyDescent="0.25">
      <c r="A59" s="25">
        <v>45200</v>
      </c>
      <c r="B59" s="26">
        <v>102</v>
      </c>
      <c r="C59" s="27">
        <v>68.75</v>
      </c>
      <c r="D59" s="27">
        <v>85</v>
      </c>
      <c r="E59" s="29">
        <f>IF(D58&gt;0,(0.3*(SUM(D$14:D58)/SUM(C$14:C58))+(0.7*(SUM(D56:D58)/SUM(C56:C58)))),E58)</f>
        <v>1.023498159122703</v>
      </c>
      <c r="F59" s="27">
        <f t="shared" si="4"/>
        <v>70.365498439685837</v>
      </c>
      <c r="G59" s="28"/>
    </row>
    <row r="60" spans="1:7" x14ac:dyDescent="0.25">
      <c r="A60" s="25">
        <v>45231</v>
      </c>
      <c r="B60" s="26">
        <v>102</v>
      </c>
      <c r="C60" s="27">
        <v>66</v>
      </c>
      <c r="D60" s="27">
        <v>90</v>
      </c>
      <c r="E60" s="29">
        <f>IF(D59&gt;0,(0.3*(SUM(D$14:D59)/SUM(C$14:C59))+(0.7*(SUM(D57:D59)/SUM(C57:C59)))),E59)</f>
        <v>1.0707441517628091</v>
      </c>
      <c r="F60" s="27">
        <f t="shared" si="4"/>
        <v>70.669114016345404</v>
      </c>
      <c r="G60" s="28"/>
    </row>
    <row r="61" spans="1:7" ht="15.75" thickBot="1" x14ac:dyDescent="0.3">
      <c r="A61" s="30">
        <v>45261</v>
      </c>
      <c r="B61" s="31">
        <v>102</v>
      </c>
      <c r="C61" s="32">
        <v>68.75</v>
      </c>
      <c r="D61" s="32">
        <v>110</v>
      </c>
      <c r="E61" s="33">
        <f>IF(D60&gt;0,(0.3*(SUM(D$14:D60)/SUM(C$14:C60))+(0.7*(SUM(D58:D60)/SUM(C58:C60)))),E60)</f>
        <v>1.122344994690212</v>
      </c>
      <c r="F61" s="32">
        <f t="shared" si="4"/>
        <v>77.161218384952079</v>
      </c>
      <c r="G61" s="34"/>
    </row>
    <row r="62" spans="1:7" x14ac:dyDescent="0.25">
      <c r="A62" s="25">
        <v>45292</v>
      </c>
      <c r="B62" s="26">
        <v>102</v>
      </c>
      <c r="C62" s="27">
        <v>33</v>
      </c>
      <c r="D62" s="27">
        <v>68</v>
      </c>
      <c r="E62" s="26"/>
      <c r="F62" s="27">
        <f>IF(E62="",C62,E62*C62)</f>
        <v>33</v>
      </c>
      <c r="G62" s="28" t="s">
        <v>22</v>
      </c>
    </row>
    <row r="63" spans="1:7" x14ac:dyDescent="0.25">
      <c r="A63" s="25">
        <v>45323</v>
      </c>
      <c r="B63" s="26">
        <v>102</v>
      </c>
      <c r="C63" s="27">
        <v>46.750000000000007</v>
      </c>
      <c r="D63" s="27">
        <v>45</v>
      </c>
      <c r="E63" s="26"/>
      <c r="F63" s="27">
        <f t="shared" ref="F63:F73" si="5">IF(E63="",C63,E63*C63)</f>
        <v>46.750000000000007</v>
      </c>
      <c r="G63" s="28"/>
    </row>
    <row r="64" spans="1:7" x14ac:dyDescent="0.25">
      <c r="A64" s="25">
        <v>45352</v>
      </c>
      <c r="B64" s="26">
        <v>102</v>
      </c>
      <c r="C64" s="27">
        <v>66</v>
      </c>
      <c r="D64" s="27">
        <v>60</v>
      </c>
      <c r="E64" s="29"/>
      <c r="F64" s="27">
        <f t="shared" si="5"/>
        <v>66</v>
      </c>
      <c r="G64" s="28"/>
    </row>
    <row r="65" spans="1:7" x14ac:dyDescent="0.25">
      <c r="A65" s="25">
        <v>45383</v>
      </c>
      <c r="B65" s="26">
        <v>102</v>
      </c>
      <c r="C65" s="27">
        <v>99.000000000000014</v>
      </c>
      <c r="D65" s="27">
        <v>135</v>
      </c>
      <c r="E65" s="29">
        <f>IF(D64&gt;0,(0.3*(SUM(D$26:D64)/SUM(C$26:C64))+(0.7*(SUM(D62:D64)/SUM(C62:C64)))),E64)</f>
        <v>1.0930530772739748</v>
      </c>
      <c r="F65" s="27">
        <f t="shared" si="5"/>
        <v>108.21225465012353</v>
      </c>
      <c r="G65" s="28" t="s">
        <v>21</v>
      </c>
    </row>
    <row r="66" spans="1:7" x14ac:dyDescent="0.25">
      <c r="A66" s="25">
        <v>45413</v>
      </c>
      <c r="B66" s="26">
        <v>102</v>
      </c>
      <c r="C66" s="27">
        <v>71.5</v>
      </c>
      <c r="D66" s="27">
        <v>50</v>
      </c>
      <c r="E66" s="29">
        <f>IF(D65&gt;0,(0.3*(SUM(D$26:D65)/SUM(C$26:C65))+(0.7*(SUM(D63:D65)/SUM(C63:C65)))),E65)</f>
        <v>1.0607985016945123</v>
      </c>
      <c r="F66" s="27">
        <f t="shared" si="5"/>
        <v>75.847092871157628</v>
      </c>
      <c r="G66" s="28"/>
    </row>
    <row r="67" spans="1:7" x14ac:dyDescent="0.25">
      <c r="A67" s="25">
        <v>45444</v>
      </c>
      <c r="B67" s="26">
        <v>102</v>
      </c>
      <c r="C67" s="27">
        <v>66</v>
      </c>
      <c r="D67" s="27">
        <v>45</v>
      </c>
      <c r="E67" s="29">
        <f>IF(D66&gt;0,(0.3*(SUM(D$26:D66)/SUM(C$26:C66))+(0.7*(SUM(D64:D66)/SUM(C64:C66)))),E66)</f>
        <v>0.99112384379869045</v>
      </c>
      <c r="F67" s="27">
        <f t="shared" si="5"/>
        <v>65.414173690713568</v>
      </c>
      <c r="G67" s="28"/>
    </row>
    <row r="68" spans="1:7" x14ac:dyDescent="0.25">
      <c r="A68" s="25">
        <v>45474</v>
      </c>
      <c r="B68" s="26">
        <v>102</v>
      </c>
      <c r="C68" s="27">
        <v>74.25</v>
      </c>
      <c r="D68" s="27"/>
      <c r="E68" s="29">
        <f>IF(D67&gt;0,(0.3*(SUM(D$26:D67)/SUM(C$26:C67))+(0.7*(SUM(D65:D67)/SUM(C65:C67)))),E67)</f>
        <v>0.94533693484132886</v>
      </c>
      <c r="F68" s="27">
        <f t="shared" si="5"/>
        <v>70.191267411968667</v>
      </c>
      <c r="G68" s="28"/>
    </row>
    <row r="69" spans="1:7" x14ac:dyDescent="0.25">
      <c r="A69" s="25">
        <v>45505</v>
      </c>
      <c r="B69" s="26">
        <v>102</v>
      </c>
      <c r="C69" s="27">
        <v>79.75</v>
      </c>
      <c r="D69" s="27"/>
      <c r="E69" s="29">
        <f>IF(D68&gt;0,(0.3*(SUM(D$26:D68)/SUM(C$26:C68))+(0.7*(SUM(D66:D68)/SUM(C66:C68)))),E68)</f>
        <v>0.94533693484132886</v>
      </c>
      <c r="F69" s="27">
        <f t="shared" si="5"/>
        <v>75.39062055359598</v>
      </c>
      <c r="G69" s="28"/>
    </row>
    <row r="70" spans="1:7" x14ac:dyDescent="0.25">
      <c r="A70" s="25">
        <v>45536</v>
      </c>
      <c r="B70" s="26">
        <v>102</v>
      </c>
      <c r="C70" s="27">
        <v>74.25</v>
      </c>
      <c r="D70" s="27"/>
      <c r="E70" s="29">
        <f>IF(D69&gt;0,(0.3*(SUM(D$26:D69)/SUM(C$26:C69))+(0.7*(SUM(D67:D69)/SUM(C67:C69)))),E69)</f>
        <v>0.94533693484132886</v>
      </c>
      <c r="F70" s="27">
        <f t="shared" si="5"/>
        <v>70.191267411968667</v>
      </c>
      <c r="G70" s="28"/>
    </row>
    <row r="71" spans="1:7" x14ac:dyDescent="0.25">
      <c r="A71" s="25">
        <v>45566</v>
      </c>
      <c r="B71" s="26">
        <v>102</v>
      </c>
      <c r="C71" s="27">
        <v>71.5</v>
      </c>
      <c r="D71" s="27"/>
      <c r="E71" s="29">
        <f>IF(D70&gt;0,(0.3*(SUM(D$26:D70)/SUM(C$26:C70))+(0.7*(SUM(D68:D70)/SUM(C68:C70)))),E70)</f>
        <v>0.94533693484132886</v>
      </c>
      <c r="F71" s="27">
        <f t="shared" si="5"/>
        <v>67.591590841155011</v>
      </c>
      <c r="G71" s="28"/>
    </row>
    <row r="72" spans="1:7" x14ac:dyDescent="0.25">
      <c r="A72" s="25">
        <v>45597</v>
      </c>
      <c r="B72" s="26">
        <v>102</v>
      </c>
      <c r="C72" s="27">
        <v>68.75</v>
      </c>
      <c r="D72" s="27"/>
      <c r="E72" s="29">
        <f>IF(D71&gt;0,(0.3*(SUM(D$26:D71)/SUM(C$26:C71))+(0.7*(SUM(D69:D71)/SUM(C69:C71)))),E71)</f>
        <v>0.94533693484132886</v>
      </c>
      <c r="F72" s="27">
        <f t="shared" si="5"/>
        <v>64.991914270341354</v>
      </c>
      <c r="G72" s="28"/>
    </row>
    <row r="73" spans="1:7" x14ac:dyDescent="0.25">
      <c r="A73" s="25">
        <v>45627</v>
      </c>
      <c r="B73" s="26">
        <v>102</v>
      </c>
      <c r="C73" s="27">
        <v>77</v>
      </c>
      <c r="D73" s="27"/>
      <c r="E73" s="29">
        <f>IF(D72&gt;0,(0.3*(SUM(D$14:D72)/SUM(C$14:C72))+(0.7*(SUM(D70:D72)/SUM(C70:C72)))),E72)</f>
        <v>0.94533693484132886</v>
      </c>
      <c r="F73" s="27">
        <f t="shared" si="5"/>
        <v>72.790943982782323</v>
      </c>
      <c r="G73" s="28"/>
    </row>
    <row r="74" spans="1:7" x14ac:dyDescent="0.25">
      <c r="A74" s="35">
        <v>44562</v>
      </c>
      <c r="B74" s="36">
        <v>103</v>
      </c>
      <c r="C74" s="37">
        <f>0.25*SalesPlanActualForecast!C74</f>
        <v>41.25</v>
      </c>
      <c r="D74" s="37">
        <v>35</v>
      </c>
      <c r="E74" s="36"/>
      <c r="F74" s="37">
        <f>IF(E74="",C74,E74*C74)</f>
        <v>41.25</v>
      </c>
      <c r="G74" s="38"/>
    </row>
    <row r="75" spans="1:7" x14ac:dyDescent="0.25">
      <c r="A75" s="35">
        <v>44593</v>
      </c>
      <c r="B75" s="36">
        <v>103</v>
      </c>
      <c r="C75" s="37">
        <f>0.25*SalesPlanActualForecast!C75</f>
        <v>47.5</v>
      </c>
      <c r="D75" s="37">
        <v>50</v>
      </c>
      <c r="E75" s="36"/>
      <c r="F75" s="37">
        <f t="shared" ref="F75:F85" si="6">IF(E75="",C75,E75*C75)</f>
        <v>47.5</v>
      </c>
      <c r="G75" s="38"/>
    </row>
    <row r="76" spans="1:7" x14ac:dyDescent="0.25">
      <c r="A76" s="35">
        <v>44621</v>
      </c>
      <c r="B76" s="36">
        <v>103</v>
      </c>
      <c r="C76" s="37">
        <f>0.25*SalesPlanActualForecast!C76</f>
        <v>53.75</v>
      </c>
      <c r="D76" s="37">
        <v>50</v>
      </c>
      <c r="E76" s="39"/>
      <c r="F76" s="37">
        <f t="shared" si="6"/>
        <v>53.75</v>
      </c>
      <c r="G76" s="38"/>
    </row>
    <row r="77" spans="1:7" x14ac:dyDescent="0.25">
      <c r="A77" s="35">
        <v>44652</v>
      </c>
      <c r="B77" s="36">
        <v>103</v>
      </c>
      <c r="C77" s="37">
        <f>0.25*SalesPlanActualForecast!C77</f>
        <v>66.25</v>
      </c>
      <c r="D77" s="37">
        <v>45</v>
      </c>
      <c r="E77" s="39">
        <f>IF(D76&gt;0,(0.3*(SUM(D$2:D76)/SUM(C$2:C76))+(0.7*(SUM(D74:D76)/SUM(C74:C76)))),E76)</f>
        <v>0.91967164572449511</v>
      </c>
      <c r="F77" s="37">
        <f t="shared" si="6"/>
        <v>60.928246529247801</v>
      </c>
      <c r="G77" s="38"/>
    </row>
    <row r="78" spans="1:7" x14ac:dyDescent="0.25">
      <c r="A78" s="35">
        <v>44682</v>
      </c>
      <c r="B78" s="36">
        <v>103</v>
      </c>
      <c r="C78" s="37">
        <f>0.25*SalesPlanActualForecast!C78</f>
        <v>61.25</v>
      </c>
      <c r="D78" s="37">
        <v>50</v>
      </c>
      <c r="E78" s="39">
        <f>IF(D77&gt;0,(0.3*(SUM(D$2:D77)/SUM(C$2:C77))+(0.7*(SUM(D75:D77)/SUM(C75:C77)))),E77)</f>
        <v>0.86182695367594753</v>
      </c>
      <c r="F78" s="37">
        <f t="shared" si="6"/>
        <v>52.786900912651788</v>
      </c>
      <c r="G78" s="38"/>
    </row>
    <row r="79" spans="1:7" x14ac:dyDescent="0.25">
      <c r="A79" s="35">
        <v>44713</v>
      </c>
      <c r="B79" s="36">
        <v>103</v>
      </c>
      <c r="C79" s="37">
        <f>0.25*SalesPlanActualForecast!C79</f>
        <v>51.25</v>
      </c>
      <c r="D79" s="37">
        <v>60</v>
      </c>
      <c r="E79" s="39">
        <f>IF(D78&gt;0,(0.3*(SUM(D$2:D78)/SUM(C$2:C78))+(0.7*(SUM(D76:D78)/SUM(C76:C78)))),E78)</f>
        <v>0.81573203713858189</v>
      </c>
      <c r="F79" s="37">
        <f t="shared" si="6"/>
        <v>41.806266903352324</v>
      </c>
      <c r="G79" s="38"/>
    </row>
    <row r="80" spans="1:7" x14ac:dyDescent="0.25">
      <c r="A80" s="35">
        <v>44743</v>
      </c>
      <c r="B80" s="36">
        <v>103</v>
      </c>
      <c r="C80" s="37">
        <f>0.25*SalesPlanActualForecast!C80</f>
        <v>38.75</v>
      </c>
      <c r="D80" s="37">
        <v>30</v>
      </c>
      <c r="E80" s="39">
        <f>IF(D79&gt;0,(0.3*(SUM(D$2:D79)/SUM(C$2:C79))+(0.7*(SUM(D77:D79)/SUM(C77:C79)))),E79)</f>
        <v>0.86362610157789765</v>
      </c>
      <c r="F80" s="37">
        <f t="shared" si="6"/>
        <v>33.465511436143537</v>
      </c>
      <c r="G80" s="38"/>
    </row>
    <row r="81" spans="1:7" x14ac:dyDescent="0.25">
      <c r="A81" s="35">
        <v>44774</v>
      </c>
      <c r="B81" s="36">
        <v>103</v>
      </c>
      <c r="C81" s="37">
        <f>0.25*SalesPlanActualForecast!C81</f>
        <v>33.75</v>
      </c>
      <c r="D81" s="37">
        <v>25</v>
      </c>
      <c r="E81" s="39">
        <f>IF(D80&gt;0,(0.3*(SUM(D$2:D80)/SUM(C$2:C80))+(0.7*(SUM(D78:D80)/SUM(C78:C80)))),E80)</f>
        <v>0.9043942991169398</v>
      </c>
      <c r="F81" s="37">
        <f t="shared" si="6"/>
        <v>30.523307595196719</v>
      </c>
      <c r="G81" s="38"/>
    </row>
    <row r="82" spans="1:7" x14ac:dyDescent="0.25">
      <c r="A82" s="35">
        <v>44805</v>
      </c>
      <c r="B82" s="36">
        <v>103</v>
      </c>
      <c r="C82" s="37">
        <f>0.25*SalesPlanActualForecast!C82</f>
        <v>48.75</v>
      </c>
      <c r="D82" s="37">
        <v>30</v>
      </c>
      <c r="E82" s="39">
        <f>IF(D81&gt;0,(0.3*(SUM(D$2:D81)/SUM(C$2:C81))+(0.7*(SUM(D79:D81)/SUM(C79:C81)))),E81)</f>
        <v>0.90675550475317901</v>
      </c>
      <c r="F82" s="37">
        <f t="shared" si="6"/>
        <v>44.204330856717476</v>
      </c>
      <c r="G82" s="38"/>
    </row>
    <row r="83" spans="1:7" x14ac:dyDescent="0.25">
      <c r="A83" s="35">
        <v>44835</v>
      </c>
      <c r="B83" s="36">
        <v>103</v>
      </c>
      <c r="C83" s="37">
        <f>0.25*SalesPlanActualForecast!C83</f>
        <v>58.75</v>
      </c>
      <c r="D83" s="37">
        <v>60</v>
      </c>
      <c r="E83" s="39">
        <f>IF(D82&gt;0,(0.3*(SUM(D$2:D82)/SUM(C$2:C82))+(0.7*(SUM(D80:D82)/SUM(C80:C82)))),E82)</f>
        <v>0.7463431430863442</v>
      </c>
      <c r="F83" s="37">
        <f t="shared" si="6"/>
        <v>43.847659656322719</v>
      </c>
      <c r="G83" s="38"/>
    </row>
    <row r="84" spans="1:7" x14ac:dyDescent="0.25">
      <c r="A84" s="35">
        <v>44866</v>
      </c>
      <c r="B84" s="36">
        <v>103</v>
      </c>
      <c r="C84" s="37">
        <f>0.25*SalesPlanActualForecast!C84</f>
        <v>71.25</v>
      </c>
      <c r="D84" s="37">
        <v>65</v>
      </c>
      <c r="E84" s="39">
        <f>IF(D83&gt;0,(0.3*(SUM(D$2:D83)/SUM(C$2:C83))+(0.7*(SUM(D81:D83)/SUM(C81:C83)))),E83)</f>
        <v>0.82606448690593215</v>
      </c>
      <c r="F84" s="37">
        <f t="shared" si="6"/>
        <v>58.857094692047667</v>
      </c>
      <c r="G84" s="38"/>
    </row>
    <row r="85" spans="1:7" ht="15.75" thickBot="1" x14ac:dyDescent="0.3">
      <c r="A85" s="40">
        <v>44896</v>
      </c>
      <c r="B85" s="41">
        <v>103</v>
      </c>
      <c r="C85" s="42">
        <f>0.25*SalesPlanActualForecast!C85</f>
        <v>83.75</v>
      </c>
      <c r="D85" s="42">
        <v>65</v>
      </c>
      <c r="E85" s="43">
        <f>IF(D84&gt;0,(0.3*(SUM(D$2:D84)/SUM(C$2:C84))+(0.7*(SUM(D82:D84)/SUM(C82:C84)))),E84)</f>
        <v>0.86336581049859884</v>
      </c>
      <c r="F85" s="42">
        <f t="shared" si="6"/>
        <v>72.306886629257647</v>
      </c>
      <c r="G85" s="44"/>
    </row>
    <row r="86" spans="1:7" x14ac:dyDescent="0.25">
      <c r="A86" s="35">
        <v>44927</v>
      </c>
      <c r="B86" s="36">
        <v>103</v>
      </c>
      <c r="C86" s="37">
        <f>0.25*SalesPlanActualForecast!C86</f>
        <v>45</v>
      </c>
      <c r="D86" s="37">
        <v>50</v>
      </c>
      <c r="E86" s="36"/>
      <c r="F86" s="37">
        <f>IF(E86="",C86,E86*C86)</f>
        <v>45</v>
      </c>
      <c r="G86" s="38"/>
    </row>
    <row r="87" spans="1:7" x14ac:dyDescent="0.25">
      <c r="A87" s="35">
        <v>44958</v>
      </c>
      <c r="B87" s="36">
        <v>103</v>
      </c>
      <c r="C87" s="37">
        <f>0.25*SalesPlanActualForecast!C87</f>
        <v>53</v>
      </c>
      <c r="D87" s="37">
        <v>40</v>
      </c>
      <c r="E87" s="36"/>
      <c r="F87" s="37">
        <f t="shared" ref="F87:F97" si="7">IF(E87="",C87,E87*C87)</f>
        <v>53</v>
      </c>
      <c r="G87" s="38"/>
    </row>
    <row r="88" spans="1:7" x14ac:dyDescent="0.25">
      <c r="A88" s="35">
        <v>44986</v>
      </c>
      <c r="B88" s="36">
        <v>103</v>
      </c>
      <c r="C88" s="37">
        <f>0.25*SalesPlanActualForecast!C88</f>
        <v>58</v>
      </c>
      <c r="D88" s="37">
        <v>40</v>
      </c>
      <c r="E88" s="39"/>
      <c r="F88" s="37">
        <f t="shared" si="7"/>
        <v>58</v>
      </c>
      <c r="G88" s="38"/>
    </row>
    <row r="89" spans="1:7" x14ac:dyDescent="0.25">
      <c r="A89" s="35">
        <v>45017</v>
      </c>
      <c r="B89" s="36">
        <v>103</v>
      </c>
      <c r="C89" s="37">
        <f>0.25*SalesPlanActualForecast!C89</f>
        <v>71.25</v>
      </c>
      <c r="D89" s="37">
        <v>45</v>
      </c>
      <c r="E89" s="39">
        <f>IF(D88&gt;0,(0.3*(SUM(D$14:D88)/SUM(C$14:C88))+(0.7*(SUM(D86:D88)/SUM(C86:C88)))),E88)</f>
        <v>0.83250680141193034</v>
      </c>
      <c r="F89" s="37">
        <f t="shared" si="7"/>
        <v>59.316109600600036</v>
      </c>
      <c r="G89" s="38"/>
    </row>
    <row r="90" spans="1:7" x14ac:dyDescent="0.25">
      <c r="A90" s="35">
        <v>45047</v>
      </c>
      <c r="B90" s="36">
        <v>103</v>
      </c>
      <c r="C90" s="37">
        <f>0.25*SalesPlanActualForecast!C90</f>
        <v>65</v>
      </c>
      <c r="D90" s="37">
        <v>50</v>
      </c>
      <c r="E90" s="39">
        <f>IF(D89&gt;0,(0.3*(SUM(D$14:D89)/SUM(C$14:C89))+(0.7*(SUM(D87:D89)/SUM(C87:C89)))),E89)</f>
        <v>0.72845527035622992</v>
      </c>
      <c r="F90" s="37">
        <f t="shared" si="7"/>
        <v>47.349592573154943</v>
      </c>
      <c r="G90" s="38"/>
    </row>
    <row r="91" spans="1:7" x14ac:dyDescent="0.25">
      <c r="A91" s="35">
        <v>45078</v>
      </c>
      <c r="B91" s="36">
        <v>103</v>
      </c>
      <c r="C91" s="37">
        <f>0.25*SalesPlanActualForecast!C91</f>
        <v>54.25</v>
      </c>
      <c r="D91" s="37">
        <v>45</v>
      </c>
      <c r="E91" s="39">
        <f>IF(D90&gt;0,(0.3*(SUM(D$14:D90)/SUM(C$14:C90))+(0.7*(SUM(D88:D90)/SUM(C88:C90)))),E90)</f>
        <v>0.73461242351797074</v>
      </c>
      <c r="F91" s="37">
        <f t="shared" si="7"/>
        <v>39.852723975849912</v>
      </c>
      <c r="G91" s="38"/>
    </row>
    <row r="92" spans="1:7" x14ac:dyDescent="0.25">
      <c r="A92" s="35">
        <v>45108</v>
      </c>
      <c r="B92" s="36">
        <v>103</v>
      </c>
      <c r="C92" s="37">
        <f>0.25*SalesPlanActualForecast!C92</f>
        <v>42.5</v>
      </c>
      <c r="D92" s="37">
        <v>35</v>
      </c>
      <c r="E92" s="39">
        <f>IF(D91&gt;0,(0.3*(SUM(D$14:D91)/SUM(C$14:C91))+(0.7*(SUM(D89:D91)/SUM(C89:C91)))),E91)</f>
        <v>0.76256908340341423</v>
      </c>
      <c r="F92" s="37">
        <f t="shared" si="7"/>
        <v>32.409186044645104</v>
      </c>
      <c r="G92" s="38"/>
    </row>
    <row r="93" spans="1:7" x14ac:dyDescent="0.25">
      <c r="A93" s="35">
        <v>45139</v>
      </c>
      <c r="B93" s="36">
        <v>103</v>
      </c>
      <c r="C93" s="37">
        <f>0.25*SalesPlanActualForecast!C93</f>
        <v>36.25</v>
      </c>
      <c r="D93" s="37">
        <v>35</v>
      </c>
      <c r="E93" s="39">
        <f>IF(D92&gt;0,(0.3*(SUM(D$14:D92)/SUM(C$14:C92))+(0.7*(SUM(D90:D92)/SUM(C90:C92)))),E92)</f>
        <v>0.81072136970984543</v>
      </c>
      <c r="F93" s="37">
        <f t="shared" si="7"/>
        <v>29.388649651981897</v>
      </c>
      <c r="G93" s="38"/>
    </row>
    <row r="94" spans="1:7" x14ac:dyDescent="0.25">
      <c r="A94" s="35">
        <v>45170</v>
      </c>
      <c r="B94" s="36">
        <v>103</v>
      </c>
      <c r="C94" s="37">
        <f>0.25*SalesPlanActualForecast!C94</f>
        <v>52.5</v>
      </c>
      <c r="D94" s="37">
        <v>60</v>
      </c>
      <c r="E94" s="39">
        <f>IF(D93&gt;0,(0.3*(SUM(D$14:D93)/SUM(C$14:C93))+(0.7*(SUM(D91:D93)/SUM(C91:C93)))),E93)</f>
        <v>0.85367008495073804</v>
      </c>
      <c r="F94" s="37">
        <f t="shared" si="7"/>
        <v>44.817679459913748</v>
      </c>
      <c r="G94" s="38"/>
    </row>
    <row r="95" spans="1:7" x14ac:dyDescent="0.25">
      <c r="A95" s="35">
        <v>45200</v>
      </c>
      <c r="B95" s="36">
        <v>103</v>
      </c>
      <c r="C95" s="37">
        <f>0.25*SalesPlanActualForecast!C95</f>
        <v>63.75</v>
      </c>
      <c r="D95" s="37">
        <v>65</v>
      </c>
      <c r="E95" s="39">
        <f>IF(D94&gt;0,(0.3*(SUM(D$14:D94)/SUM(C$14:C94))+(0.7*(SUM(D92:D94)/SUM(C92:C94)))),E94)</f>
        <v>0.94266055443167973</v>
      </c>
      <c r="F95" s="37">
        <f t="shared" si="7"/>
        <v>60.094610345019582</v>
      </c>
      <c r="G95" s="38"/>
    </row>
    <row r="96" spans="1:7" x14ac:dyDescent="0.25">
      <c r="A96" s="35">
        <v>45231</v>
      </c>
      <c r="B96" s="36">
        <v>103</v>
      </c>
      <c r="C96" s="37">
        <f>0.25*SalesPlanActualForecast!C96</f>
        <v>80</v>
      </c>
      <c r="D96" s="37">
        <v>75</v>
      </c>
      <c r="E96" s="39">
        <f>IF(D95&gt;0,(0.3*(SUM(D$14:D95)/SUM(C$14:C95))+(0.7*(SUM(D93:D95)/SUM(C93:C95)))),E95)</f>
        <v>0.9844147655097375</v>
      </c>
      <c r="F96" s="37">
        <f t="shared" si="7"/>
        <v>78.753181240779</v>
      </c>
      <c r="G96" s="38"/>
    </row>
    <row r="97" spans="1:7" ht="15.75" thickBot="1" x14ac:dyDescent="0.3">
      <c r="A97" s="40">
        <v>45261</v>
      </c>
      <c r="B97" s="41">
        <v>103</v>
      </c>
      <c r="C97" s="42">
        <f>0.25*SalesPlanActualForecast!C97</f>
        <v>90</v>
      </c>
      <c r="D97" s="42">
        <v>85</v>
      </c>
      <c r="E97" s="43">
        <f>IF(D96&gt;0,(0.3*(SUM(D$14:D96)/SUM(C$14:C96))+(0.7*(SUM(D94:D96)/SUM(C94:C96)))),E96)</f>
        <v>0.96381642634727471</v>
      </c>
      <c r="F97" s="42">
        <f t="shared" si="7"/>
        <v>86.743478371254724</v>
      </c>
      <c r="G97" s="44"/>
    </row>
    <row r="98" spans="1:7" x14ac:dyDescent="0.25">
      <c r="A98" s="35">
        <v>45292</v>
      </c>
      <c r="B98" s="36">
        <v>103</v>
      </c>
      <c r="C98" s="37">
        <f>0.25*SalesPlanActualForecast!C98</f>
        <v>52.5</v>
      </c>
      <c r="D98" s="37">
        <v>60</v>
      </c>
      <c r="E98" s="36"/>
      <c r="F98" s="37">
        <f>IF(E98="",C98,E98*C98)</f>
        <v>52.5</v>
      </c>
      <c r="G98" s="38"/>
    </row>
    <row r="99" spans="1:7" x14ac:dyDescent="0.25">
      <c r="A99" s="35">
        <v>45323</v>
      </c>
      <c r="B99" s="36">
        <v>103</v>
      </c>
      <c r="C99" s="37">
        <f>0.25*SalesPlanActualForecast!C99</f>
        <v>56.25</v>
      </c>
      <c r="D99" s="37">
        <v>70</v>
      </c>
      <c r="E99" s="36"/>
      <c r="F99" s="37">
        <f t="shared" ref="F99:F109" si="8">IF(E99="",C99,E99*C99)</f>
        <v>56.25</v>
      </c>
      <c r="G99" s="38"/>
    </row>
    <row r="100" spans="1:7" x14ac:dyDescent="0.25">
      <c r="A100" s="35">
        <v>45352</v>
      </c>
      <c r="B100" s="36">
        <v>103</v>
      </c>
      <c r="C100" s="37">
        <f>0.25*SalesPlanActualForecast!C100</f>
        <v>61.25</v>
      </c>
      <c r="D100" s="37">
        <v>45</v>
      </c>
      <c r="E100" s="39"/>
      <c r="F100" s="37">
        <f t="shared" si="8"/>
        <v>61.25</v>
      </c>
      <c r="G100" s="38"/>
    </row>
    <row r="101" spans="1:7" x14ac:dyDescent="0.25">
      <c r="A101" s="35">
        <v>45383</v>
      </c>
      <c r="B101" s="36">
        <v>103</v>
      </c>
      <c r="C101" s="37">
        <f>0.25*SalesPlanActualForecast!C101</f>
        <v>76.25</v>
      </c>
      <c r="D101" s="37">
        <v>85</v>
      </c>
      <c r="E101" s="39">
        <f>IF(D100&gt;0,(0.3*(SUM(D$26:D100)/SUM(C$26:C100))+(0.7*(SUM(D98:D100)/SUM(C98:C100)))),E100)</f>
        <v>0.96165337838446086</v>
      </c>
      <c r="F101" s="37">
        <f t="shared" si="8"/>
        <v>73.326070101815134</v>
      </c>
      <c r="G101" s="38"/>
    </row>
    <row r="102" spans="1:7" x14ac:dyDescent="0.25">
      <c r="A102" s="35">
        <v>45413</v>
      </c>
      <c r="B102" s="36">
        <v>103</v>
      </c>
      <c r="C102" s="37">
        <f>0.25*SalesPlanActualForecast!C102</f>
        <v>65</v>
      </c>
      <c r="D102" s="37">
        <v>40</v>
      </c>
      <c r="E102" s="39">
        <f>IF(D101&gt;0,(0.3*(SUM(D$26:D101)/SUM(C$26:C101))+(0.7*(SUM(D99:D101)/SUM(C99:C101)))),E101)</f>
        <v>0.96507612436563028</v>
      </c>
      <c r="F102" s="37">
        <f t="shared" si="8"/>
        <v>62.729948083765969</v>
      </c>
      <c r="G102" s="38"/>
    </row>
    <row r="103" spans="1:7" x14ac:dyDescent="0.25">
      <c r="A103" s="35">
        <v>45444</v>
      </c>
      <c r="B103" s="36">
        <v>103</v>
      </c>
      <c r="C103" s="37">
        <f>0.25*SalesPlanActualForecast!C103</f>
        <v>58.75</v>
      </c>
      <c r="D103" s="37">
        <v>45</v>
      </c>
      <c r="E103" s="39">
        <f>IF(D102&gt;0,(0.3*(SUM(D$26:D102)/SUM(C$26:C102))+(0.7*(SUM(D100:D102)/SUM(C100:C102)))),E102)</f>
        <v>0.82940362681867363</v>
      </c>
      <c r="F103" s="37">
        <f t="shared" si="8"/>
        <v>48.727463075597079</v>
      </c>
      <c r="G103" s="38"/>
    </row>
    <row r="104" spans="1:7" x14ac:dyDescent="0.25">
      <c r="A104" s="35">
        <v>45474</v>
      </c>
      <c r="B104" s="36">
        <v>103</v>
      </c>
      <c r="C104" s="37">
        <f>0.25*SalesPlanActualForecast!C104</f>
        <v>48.75</v>
      </c>
      <c r="D104" s="37"/>
      <c r="E104" s="39">
        <f>IF(D103&gt;0,(0.3*(SUM(D$26:D103)/SUM(C$26:C103))+(0.7*(SUM(D101:D103)/SUM(C101:C103)))),E103)</f>
        <v>0.83661152771651226</v>
      </c>
      <c r="F104" s="37">
        <f t="shared" si="8"/>
        <v>40.784811976179974</v>
      </c>
      <c r="G104" s="38"/>
    </row>
    <row r="105" spans="1:7" x14ac:dyDescent="0.25">
      <c r="A105" s="35">
        <v>45505</v>
      </c>
      <c r="B105" s="36">
        <v>103</v>
      </c>
      <c r="C105" s="37">
        <f>0.25*SalesPlanActualForecast!C105</f>
        <v>46.25</v>
      </c>
      <c r="D105" s="37"/>
      <c r="E105" s="39">
        <f>IF(D104&gt;0,(0.3*(SUM(D$26:D104)/SUM(C$26:C104))+(0.7*(SUM(D102:D104)/SUM(C102:C104)))),E104)</f>
        <v>0.83661152771651226</v>
      </c>
      <c r="F105" s="37">
        <f t="shared" si="8"/>
        <v>38.69328315688869</v>
      </c>
      <c r="G105" s="38"/>
    </row>
    <row r="106" spans="1:7" x14ac:dyDescent="0.25">
      <c r="A106" s="35">
        <v>45536</v>
      </c>
      <c r="B106" s="36">
        <v>103</v>
      </c>
      <c r="C106" s="37">
        <f>0.25*SalesPlanActualForecast!C106</f>
        <v>56.25</v>
      </c>
      <c r="D106" s="37"/>
      <c r="E106" s="39">
        <f>IF(D105&gt;0,(0.3*(SUM(D$26:D105)/SUM(C$26:C105))+(0.7*(SUM(D103:D105)/SUM(C103:C105)))),E105)</f>
        <v>0.83661152771651226</v>
      </c>
      <c r="F106" s="37">
        <f t="shared" si="8"/>
        <v>47.059398434053811</v>
      </c>
      <c r="G106" s="38"/>
    </row>
    <row r="107" spans="1:7" x14ac:dyDescent="0.25">
      <c r="A107" s="35">
        <v>45566</v>
      </c>
      <c r="B107" s="36">
        <v>103</v>
      </c>
      <c r="C107" s="37">
        <f>0.25*SalesPlanActualForecast!C107</f>
        <v>83.75</v>
      </c>
      <c r="D107" s="37"/>
      <c r="E107" s="39">
        <f>IF(D106&gt;0,(0.3*(SUM(D$26:D106)/SUM(C$26:C106))+(0.7*(SUM(D104:D106)/SUM(C104:C106)))),E106)</f>
        <v>0.83661152771651226</v>
      </c>
      <c r="F107" s="37">
        <f t="shared" si="8"/>
        <v>70.0662154462579</v>
      </c>
      <c r="G107" s="38"/>
    </row>
    <row r="108" spans="1:7" x14ac:dyDescent="0.25">
      <c r="A108" s="35">
        <v>45597</v>
      </c>
      <c r="B108" s="36">
        <v>103</v>
      </c>
      <c r="C108" s="37">
        <f>0.25*SalesPlanActualForecast!C108</f>
        <v>96.25</v>
      </c>
      <c r="D108" s="37"/>
      <c r="E108" s="39">
        <f>IF(D107&gt;0,(0.3*(SUM(D$26:D107)/SUM(C$26:C107))+(0.7*(SUM(D105:D107)/SUM(C105:C107)))),E107)</f>
        <v>0.83661152771651226</v>
      </c>
      <c r="F108" s="37">
        <f t="shared" si="8"/>
        <v>80.523859542714305</v>
      </c>
      <c r="G108" s="38"/>
    </row>
    <row r="109" spans="1:7" x14ac:dyDescent="0.25">
      <c r="A109" s="35">
        <v>45627</v>
      </c>
      <c r="B109" s="36">
        <v>103</v>
      </c>
      <c r="C109" s="37">
        <f>0.25*SalesPlanActualForecast!C109</f>
        <v>101.25</v>
      </c>
      <c r="D109" s="37"/>
      <c r="E109" s="39">
        <f>IF(D108&gt;0,(0.3*(SUM(D$14:D108)/SUM(C$14:C108))+(0.7*(SUM(D106:D108)/SUM(C106:C108)))),E108)</f>
        <v>0.83661152771651226</v>
      </c>
      <c r="F109" s="37">
        <f t="shared" si="8"/>
        <v>84.706917181296873</v>
      </c>
      <c r="G109" s="3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DDA1-4DDF-4D5C-A2A8-9FD0C8F07FF4}">
  <dimension ref="A1:C109"/>
  <sheetViews>
    <sheetView showGridLines="0" workbookViewId="0">
      <selection activeCell="C110" sqref="C110"/>
    </sheetView>
  </sheetViews>
  <sheetFormatPr baseColWidth="10" defaultRowHeight="15" x14ac:dyDescent="0.25"/>
  <cols>
    <col min="1" max="1" width="10.140625" bestFit="1" customWidth="1"/>
    <col min="2" max="2" width="15.5703125" bestFit="1" customWidth="1"/>
    <col min="3" max="3" width="11.42578125" style="2"/>
  </cols>
  <sheetData>
    <row r="1" spans="1:3" ht="15.75" thickBot="1" x14ac:dyDescent="0.3">
      <c r="A1" s="7" t="s">
        <v>0</v>
      </c>
      <c r="B1" s="7" t="s">
        <v>4</v>
      </c>
      <c r="C1" s="10" t="s">
        <v>23</v>
      </c>
    </row>
    <row r="2" spans="1:3" x14ac:dyDescent="0.25">
      <c r="A2" s="8">
        <v>44562</v>
      </c>
      <c r="B2" s="5">
        <v>101</v>
      </c>
      <c r="C2" s="11">
        <v>5.0000000000000001E-3</v>
      </c>
    </row>
    <row r="3" spans="1:3" x14ac:dyDescent="0.25">
      <c r="A3" s="8">
        <v>44593</v>
      </c>
      <c r="B3" s="5">
        <v>101</v>
      </c>
      <c r="C3" s="11">
        <v>1.4999999999999999E-2</v>
      </c>
    </row>
    <row r="4" spans="1:3" x14ac:dyDescent="0.25">
      <c r="A4" s="8">
        <v>44621</v>
      </c>
      <c r="B4" s="5">
        <v>101</v>
      </c>
      <c r="C4" s="11">
        <v>0.02</v>
      </c>
    </row>
    <row r="5" spans="1:3" x14ac:dyDescent="0.25">
      <c r="A5" s="8">
        <v>44652</v>
      </c>
      <c r="B5" s="5">
        <v>101</v>
      </c>
      <c r="C5" s="11">
        <v>0.02</v>
      </c>
    </row>
    <row r="6" spans="1:3" x14ac:dyDescent="0.25">
      <c r="A6" s="8">
        <v>44682</v>
      </c>
      <c r="B6" s="5">
        <v>101</v>
      </c>
      <c r="C6" s="11">
        <v>0.01</v>
      </c>
    </row>
    <row r="7" spans="1:3" x14ac:dyDescent="0.25">
      <c r="A7" s="8">
        <v>44713</v>
      </c>
      <c r="B7" s="5">
        <v>101</v>
      </c>
      <c r="C7" s="11">
        <v>0.01</v>
      </c>
    </row>
    <row r="8" spans="1:3" x14ac:dyDescent="0.25">
      <c r="A8" s="8">
        <v>44743</v>
      </c>
      <c r="B8" s="5">
        <v>101</v>
      </c>
      <c r="C8" s="11">
        <v>2E-3</v>
      </c>
    </row>
    <row r="9" spans="1:3" x14ac:dyDescent="0.25">
      <c r="A9" s="8">
        <v>44774</v>
      </c>
      <c r="B9" s="5">
        <v>101</v>
      </c>
      <c r="C9" s="11">
        <v>8.0000000000000002E-3</v>
      </c>
    </row>
    <row r="10" spans="1:3" x14ac:dyDescent="0.25">
      <c r="A10" s="8">
        <v>44805</v>
      </c>
      <c r="B10" s="5">
        <v>101</v>
      </c>
      <c r="C10" s="11">
        <v>0.01</v>
      </c>
    </row>
    <row r="11" spans="1:3" x14ac:dyDescent="0.25">
      <c r="A11" s="8">
        <v>44835</v>
      </c>
      <c r="B11" s="5">
        <v>101</v>
      </c>
      <c r="C11" s="11">
        <v>1.4999999999999999E-2</v>
      </c>
    </row>
    <row r="12" spans="1:3" x14ac:dyDescent="0.25">
      <c r="A12" s="8">
        <v>44866</v>
      </c>
      <c r="B12" s="5">
        <v>101</v>
      </c>
      <c r="C12" s="11">
        <v>2.5000000000000001E-2</v>
      </c>
    </row>
    <row r="13" spans="1:3" ht="15.75" thickBot="1" x14ac:dyDescent="0.3">
      <c r="A13" s="9">
        <v>44896</v>
      </c>
      <c r="B13" s="6">
        <v>101</v>
      </c>
      <c r="C13" s="12">
        <v>0.03</v>
      </c>
    </row>
    <row r="14" spans="1:3" x14ac:dyDescent="0.25">
      <c r="A14" s="8">
        <v>44927</v>
      </c>
      <c r="B14" s="5">
        <v>101</v>
      </c>
      <c r="C14" s="11">
        <v>0.01</v>
      </c>
    </row>
    <row r="15" spans="1:3" x14ac:dyDescent="0.25">
      <c r="A15" s="8">
        <v>44958</v>
      </c>
      <c r="B15" s="5">
        <v>101</v>
      </c>
      <c r="C15" s="11">
        <v>0.01</v>
      </c>
    </row>
    <row r="16" spans="1:3" x14ac:dyDescent="0.25">
      <c r="A16" s="8">
        <v>44986</v>
      </c>
      <c r="B16" s="5">
        <v>101</v>
      </c>
      <c r="C16" s="11">
        <v>2.5000000000000001E-2</v>
      </c>
    </row>
    <row r="17" spans="1:3" x14ac:dyDescent="0.25">
      <c r="A17" s="8">
        <v>45017</v>
      </c>
      <c r="B17" s="5">
        <v>101</v>
      </c>
      <c r="C17" s="11">
        <v>1.4999999999999999E-2</v>
      </c>
    </row>
    <row r="18" spans="1:3" x14ac:dyDescent="0.25">
      <c r="A18" s="8">
        <v>45047</v>
      </c>
      <c r="B18" s="5">
        <v>101</v>
      </c>
      <c r="C18" s="11">
        <v>0.01</v>
      </c>
    </row>
    <row r="19" spans="1:3" x14ac:dyDescent="0.25">
      <c r="A19" s="8">
        <v>45078</v>
      </c>
      <c r="B19" s="5">
        <v>101</v>
      </c>
      <c r="C19" s="11">
        <v>8.0000000000000002E-3</v>
      </c>
    </row>
    <row r="20" spans="1:3" x14ac:dyDescent="0.25">
      <c r="A20" s="8">
        <v>45108</v>
      </c>
      <c r="B20" s="5">
        <v>101</v>
      </c>
      <c r="C20" s="11">
        <v>1.2E-2</v>
      </c>
    </row>
    <row r="21" spans="1:3" x14ac:dyDescent="0.25">
      <c r="A21" s="8">
        <v>45139</v>
      </c>
      <c r="B21" s="5">
        <v>101</v>
      </c>
      <c r="C21" s="11">
        <v>0.02</v>
      </c>
    </row>
    <row r="22" spans="1:3" x14ac:dyDescent="0.25">
      <c r="A22" s="8">
        <v>45170</v>
      </c>
      <c r="B22" s="5">
        <v>101</v>
      </c>
      <c r="C22" s="11">
        <v>2.1999999999999999E-2</v>
      </c>
    </row>
    <row r="23" spans="1:3" x14ac:dyDescent="0.25">
      <c r="A23" s="8">
        <v>45200</v>
      </c>
      <c r="B23" s="5">
        <v>101</v>
      </c>
      <c r="C23" s="11">
        <v>2.8000000000000001E-2</v>
      </c>
    </row>
    <row r="24" spans="1:3" x14ac:dyDescent="0.25">
      <c r="A24" s="8">
        <v>45231</v>
      </c>
      <c r="B24" s="5">
        <v>101</v>
      </c>
      <c r="C24" s="11">
        <v>0.03</v>
      </c>
    </row>
    <row r="25" spans="1:3" ht="15.75" thickBot="1" x14ac:dyDescent="0.3">
      <c r="A25" s="9">
        <v>45261</v>
      </c>
      <c r="B25" s="6">
        <v>101</v>
      </c>
      <c r="C25" s="12">
        <v>3.5000000000000003E-2</v>
      </c>
    </row>
    <row r="26" spans="1:3" x14ac:dyDescent="0.25">
      <c r="A26" s="8">
        <v>45292</v>
      </c>
      <c r="B26" s="5">
        <v>101</v>
      </c>
      <c r="C26" s="11">
        <v>1.6E-2</v>
      </c>
    </row>
    <row r="27" spans="1:3" x14ac:dyDescent="0.25">
      <c r="A27" s="8">
        <v>45323</v>
      </c>
      <c r="B27" s="5">
        <v>101</v>
      </c>
      <c r="C27" s="11">
        <v>1.4999999999999999E-2</v>
      </c>
    </row>
    <row r="28" spans="1:3" x14ac:dyDescent="0.25">
      <c r="A28" s="8">
        <v>45352</v>
      </c>
      <c r="B28" s="5">
        <v>101</v>
      </c>
      <c r="C28" s="11">
        <v>0.02</v>
      </c>
    </row>
    <row r="29" spans="1:3" x14ac:dyDescent="0.25">
      <c r="A29" s="8">
        <v>45383</v>
      </c>
      <c r="B29" s="5">
        <v>101</v>
      </c>
      <c r="C29" s="11">
        <v>2.5000000000000001E-2</v>
      </c>
    </row>
    <row r="30" spans="1:3" x14ac:dyDescent="0.25">
      <c r="A30" s="8">
        <v>45413</v>
      </c>
      <c r="B30" s="5">
        <v>101</v>
      </c>
      <c r="C30" s="11">
        <v>1.4999999999999999E-2</v>
      </c>
    </row>
    <row r="31" spans="1:3" x14ac:dyDescent="0.25">
      <c r="A31" s="8">
        <v>45444</v>
      </c>
      <c r="B31" s="5">
        <v>101</v>
      </c>
      <c r="C31" s="11">
        <v>2.5000000000000001E-2</v>
      </c>
    </row>
    <row r="32" spans="1:3" x14ac:dyDescent="0.25">
      <c r="A32" s="8">
        <v>45474</v>
      </c>
      <c r="B32" s="5">
        <v>101</v>
      </c>
      <c r="C32" s="11">
        <v>0</v>
      </c>
    </row>
    <row r="33" spans="1:3" x14ac:dyDescent="0.25">
      <c r="A33" s="8">
        <v>45505</v>
      </c>
      <c r="B33" s="5">
        <v>101</v>
      </c>
      <c r="C33" s="11">
        <v>0</v>
      </c>
    </row>
    <row r="34" spans="1:3" x14ac:dyDescent="0.25">
      <c r="A34" s="8">
        <v>45536</v>
      </c>
      <c r="B34" s="5">
        <v>101</v>
      </c>
      <c r="C34" s="11">
        <v>0</v>
      </c>
    </row>
    <row r="35" spans="1:3" x14ac:dyDescent="0.25">
      <c r="A35" s="8">
        <v>45566</v>
      </c>
      <c r="B35" s="5">
        <v>101</v>
      </c>
      <c r="C35" s="11">
        <v>0</v>
      </c>
    </row>
    <row r="36" spans="1:3" x14ac:dyDescent="0.25">
      <c r="A36" s="8">
        <v>45597</v>
      </c>
      <c r="B36" s="5">
        <v>101</v>
      </c>
      <c r="C36" s="11">
        <v>0</v>
      </c>
    </row>
    <row r="37" spans="1:3" ht="15.75" thickBot="1" x14ac:dyDescent="0.3">
      <c r="A37" s="9">
        <v>45627</v>
      </c>
      <c r="B37" s="6">
        <v>101</v>
      </c>
      <c r="C37" s="12">
        <v>0</v>
      </c>
    </row>
    <row r="38" spans="1:3" x14ac:dyDescent="0.25">
      <c r="A38" s="8">
        <v>44562</v>
      </c>
      <c r="B38" s="5">
        <v>102</v>
      </c>
      <c r="C38" s="11">
        <v>0.01</v>
      </c>
    </row>
    <row r="39" spans="1:3" x14ac:dyDescent="0.25">
      <c r="A39" s="8">
        <v>44593</v>
      </c>
      <c r="B39" s="5">
        <v>102</v>
      </c>
      <c r="C39" s="11">
        <v>0.02</v>
      </c>
    </row>
    <row r="40" spans="1:3" x14ac:dyDescent="0.25">
      <c r="A40" s="8">
        <v>44621</v>
      </c>
      <c r="B40" s="5">
        <v>102</v>
      </c>
      <c r="C40" s="11">
        <v>2.5000000000000001E-2</v>
      </c>
    </row>
    <row r="41" spans="1:3" x14ac:dyDescent="0.25">
      <c r="A41" s="8">
        <v>44652</v>
      </c>
      <c r="B41" s="5">
        <v>102</v>
      </c>
      <c r="C41" s="11">
        <v>2.5000000000000001E-2</v>
      </c>
    </row>
    <row r="42" spans="1:3" x14ac:dyDescent="0.25">
      <c r="A42" s="8">
        <v>44682</v>
      </c>
      <c r="B42" s="5">
        <v>102</v>
      </c>
      <c r="C42" s="11">
        <v>1.4999999999999999E-2</v>
      </c>
    </row>
    <row r="43" spans="1:3" x14ac:dyDescent="0.25">
      <c r="A43" s="8">
        <v>44713</v>
      </c>
      <c r="B43" s="5">
        <v>102</v>
      </c>
      <c r="C43" s="11">
        <v>1.4999999999999999E-2</v>
      </c>
    </row>
    <row r="44" spans="1:3" x14ac:dyDescent="0.25">
      <c r="A44" s="8">
        <v>44743</v>
      </c>
      <c r="B44" s="5">
        <v>102</v>
      </c>
      <c r="C44" s="11">
        <v>7.0000000000000001E-3</v>
      </c>
    </row>
    <row r="45" spans="1:3" x14ac:dyDescent="0.25">
      <c r="A45" s="8">
        <v>44774</v>
      </c>
      <c r="B45" s="5">
        <v>102</v>
      </c>
      <c r="C45" s="11">
        <v>1.3000000000000001E-2</v>
      </c>
    </row>
    <row r="46" spans="1:3" x14ac:dyDescent="0.25">
      <c r="A46" s="8">
        <v>44805</v>
      </c>
      <c r="B46" s="5">
        <v>102</v>
      </c>
      <c r="C46" s="11">
        <v>1.4999999999999999E-2</v>
      </c>
    </row>
    <row r="47" spans="1:3" x14ac:dyDescent="0.25">
      <c r="A47" s="8">
        <v>44835</v>
      </c>
      <c r="B47" s="5">
        <v>102</v>
      </c>
      <c r="C47" s="11">
        <v>0.02</v>
      </c>
    </row>
    <row r="48" spans="1:3" x14ac:dyDescent="0.25">
      <c r="A48" s="8">
        <v>44866</v>
      </c>
      <c r="B48" s="5">
        <v>102</v>
      </c>
      <c r="C48" s="11">
        <v>3.0000000000000002E-2</v>
      </c>
    </row>
    <row r="49" spans="1:3" ht="15.75" thickBot="1" x14ac:dyDescent="0.3">
      <c r="A49" s="9">
        <v>44896</v>
      </c>
      <c r="B49" s="6">
        <v>102</v>
      </c>
      <c r="C49" s="12">
        <v>3.4999999999999996E-2</v>
      </c>
    </row>
    <row r="50" spans="1:3" x14ac:dyDescent="0.25">
      <c r="A50" s="8">
        <v>44927</v>
      </c>
      <c r="B50" s="5">
        <v>102</v>
      </c>
      <c r="C50" s="11">
        <v>1.4999999999999999E-2</v>
      </c>
    </row>
    <row r="51" spans="1:3" x14ac:dyDescent="0.25">
      <c r="A51" s="8">
        <v>44958</v>
      </c>
      <c r="B51" s="5">
        <v>102</v>
      </c>
      <c r="C51" s="11">
        <v>1.4999999999999999E-2</v>
      </c>
    </row>
    <row r="52" spans="1:3" x14ac:dyDescent="0.25">
      <c r="A52" s="8">
        <v>44986</v>
      </c>
      <c r="B52" s="5">
        <v>102</v>
      </c>
      <c r="C52" s="11">
        <v>3.0000000000000002E-2</v>
      </c>
    </row>
    <row r="53" spans="1:3" x14ac:dyDescent="0.25">
      <c r="A53" s="8">
        <v>45017</v>
      </c>
      <c r="B53" s="5">
        <v>102</v>
      </c>
      <c r="C53" s="11">
        <v>0.02</v>
      </c>
    </row>
    <row r="54" spans="1:3" x14ac:dyDescent="0.25">
      <c r="A54" s="8">
        <v>45047</v>
      </c>
      <c r="B54" s="5">
        <v>102</v>
      </c>
      <c r="C54" s="11">
        <v>1.4999999999999999E-2</v>
      </c>
    </row>
    <row r="55" spans="1:3" x14ac:dyDescent="0.25">
      <c r="A55" s="8">
        <v>45078</v>
      </c>
      <c r="B55" s="5">
        <v>102</v>
      </c>
      <c r="C55" s="11">
        <v>1.3000000000000001E-2</v>
      </c>
    </row>
    <row r="56" spans="1:3" x14ac:dyDescent="0.25">
      <c r="A56" s="8">
        <v>45108</v>
      </c>
      <c r="B56" s="5">
        <v>102</v>
      </c>
      <c r="C56" s="11">
        <v>1.7000000000000001E-2</v>
      </c>
    </row>
    <row r="57" spans="1:3" x14ac:dyDescent="0.25">
      <c r="A57" s="8">
        <v>45139</v>
      </c>
      <c r="B57" s="5">
        <v>102</v>
      </c>
      <c r="C57" s="11">
        <v>2.5000000000000001E-2</v>
      </c>
    </row>
    <row r="58" spans="1:3" x14ac:dyDescent="0.25">
      <c r="A58" s="8">
        <v>45170</v>
      </c>
      <c r="B58" s="5">
        <v>102</v>
      </c>
      <c r="C58" s="11">
        <v>2.7E-2</v>
      </c>
    </row>
    <row r="59" spans="1:3" x14ac:dyDescent="0.25">
      <c r="A59" s="8">
        <v>45200</v>
      </c>
      <c r="B59" s="5">
        <v>102</v>
      </c>
      <c r="C59" s="11">
        <v>3.3000000000000002E-2</v>
      </c>
    </row>
    <row r="60" spans="1:3" x14ac:dyDescent="0.25">
      <c r="A60" s="8">
        <v>45231</v>
      </c>
      <c r="B60" s="5">
        <v>102</v>
      </c>
      <c r="C60" s="11">
        <v>3.4999999999999996E-2</v>
      </c>
    </row>
    <row r="61" spans="1:3" ht="15.75" thickBot="1" x14ac:dyDescent="0.3">
      <c r="A61" s="9">
        <v>45261</v>
      </c>
      <c r="B61" s="6">
        <v>102</v>
      </c>
      <c r="C61" s="12">
        <v>0.04</v>
      </c>
    </row>
    <row r="62" spans="1:3" x14ac:dyDescent="0.25">
      <c r="A62" s="8">
        <v>45292</v>
      </c>
      <c r="B62" s="5">
        <v>102</v>
      </c>
      <c r="C62" s="11">
        <v>2.1000000000000001E-2</v>
      </c>
    </row>
    <row r="63" spans="1:3" x14ac:dyDescent="0.25">
      <c r="A63" s="8">
        <v>45323</v>
      </c>
      <c r="B63" s="5">
        <v>102</v>
      </c>
      <c r="C63" s="11">
        <v>0.02</v>
      </c>
    </row>
    <row r="64" spans="1:3" x14ac:dyDescent="0.25">
      <c r="A64" s="8">
        <v>45352</v>
      </c>
      <c r="B64" s="5">
        <v>102</v>
      </c>
      <c r="C64" s="11">
        <v>2.5000000000000001E-2</v>
      </c>
    </row>
    <row r="65" spans="1:3" x14ac:dyDescent="0.25">
      <c r="A65" s="8">
        <v>45383</v>
      </c>
      <c r="B65" s="5">
        <v>102</v>
      </c>
      <c r="C65" s="11">
        <v>3.0000000000000002E-2</v>
      </c>
    </row>
    <row r="66" spans="1:3" x14ac:dyDescent="0.25">
      <c r="A66" s="8">
        <v>45413</v>
      </c>
      <c r="B66" s="5">
        <v>102</v>
      </c>
      <c r="C66" s="11">
        <v>0.02</v>
      </c>
    </row>
    <row r="67" spans="1:3" x14ac:dyDescent="0.25">
      <c r="A67" s="8">
        <v>45444</v>
      </c>
      <c r="B67" s="5">
        <v>102</v>
      </c>
      <c r="C67" s="11">
        <v>3.0000000000000002E-2</v>
      </c>
    </row>
    <row r="68" spans="1:3" x14ac:dyDescent="0.25">
      <c r="A68" s="8">
        <v>45474</v>
      </c>
      <c r="B68" s="5">
        <v>102</v>
      </c>
      <c r="C68" s="11">
        <v>0</v>
      </c>
    </row>
    <row r="69" spans="1:3" x14ac:dyDescent="0.25">
      <c r="A69" s="8">
        <v>45505</v>
      </c>
      <c r="B69" s="5">
        <v>102</v>
      </c>
      <c r="C69" s="11">
        <v>0</v>
      </c>
    </row>
    <row r="70" spans="1:3" x14ac:dyDescent="0.25">
      <c r="A70" s="8">
        <v>45536</v>
      </c>
      <c r="B70" s="5">
        <v>102</v>
      </c>
      <c r="C70" s="11">
        <v>0</v>
      </c>
    </row>
    <row r="71" spans="1:3" x14ac:dyDescent="0.25">
      <c r="A71" s="8">
        <v>45566</v>
      </c>
      <c r="B71" s="5">
        <v>102</v>
      </c>
      <c r="C71" s="11">
        <v>0</v>
      </c>
    </row>
    <row r="72" spans="1:3" x14ac:dyDescent="0.25">
      <c r="A72" s="8">
        <v>45597</v>
      </c>
      <c r="B72" s="5">
        <v>102</v>
      </c>
      <c r="C72" s="11">
        <v>0</v>
      </c>
    </row>
    <row r="73" spans="1:3" ht="15.75" thickBot="1" x14ac:dyDescent="0.3">
      <c r="A73" s="9">
        <v>45627</v>
      </c>
      <c r="B73" s="6">
        <v>102</v>
      </c>
      <c r="C73" s="12">
        <v>0</v>
      </c>
    </row>
    <row r="74" spans="1:3" x14ac:dyDescent="0.25">
      <c r="A74" s="8">
        <v>44562</v>
      </c>
      <c r="B74" s="5">
        <v>103</v>
      </c>
      <c r="C74" s="11">
        <f>C38+0.008</f>
        <v>1.8000000000000002E-2</v>
      </c>
    </row>
    <row r="75" spans="1:3" x14ac:dyDescent="0.25">
      <c r="A75" s="8">
        <v>44593</v>
      </c>
      <c r="B75" s="5">
        <v>103</v>
      </c>
      <c r="C75" s="11">
        <f t="shared" ref="C75:C103" si="0">C39+0.008</f>
        <v>2.8000000000000001E-2</v>
      </c>
    </row>
    <row r="76" spans="1:3" x14ac:dyDescent="0.25">
      <c r="A76" s="8">
        <v>44621</v>
      </c>
      <c r="B76" s="5">
        <v>103</v>
      </c>
      <c r="C76" s="11">
        <f t="shared" si="0"/>
        <v>3.3000000000000002E-2</v>
      </c>
    </row>
    <row r="77" spans="1:3" x14ac:dyDescent="0.25">
      <c r="A77" s="8">
        <v>44652</v>
      </c>
      <c r="B77" s="5">
        <v>103</v>
      </c>
      <c r="C77" s="11">
        <f t="shared" si="0"/>
        <v>3.3000000000000002E-2</v>
      </c>
    </row>
    <row r="78" spans="1:3" x14ac:dyDescent="0.25">
      <c r="A78" s="8">
        <v>44682</v>
      </c>
      <c r="B78" s="5">
        <v>103</v>
      </c>
      <c r="C78" s="11">
        <f t="shared" si="0"/>
        <v>2.3E-2</v>
      </c>
    </row>
    <row r="79" spans="1:3" x14ac:dyDescent="0.25">
      <c r="A79" s="8">
        <v>44713</v>
      </c>
      <c r="B79" s="5">
        <v>103</v>
      </c>
      <c r="C79" s="11">
        <f t="shared" si="0"/>
        <v>2.3E-2</v>
      </c>
    </row>
    <row r="80" spans="1:3" x14ac:dyDescent="0.25">
      <c r="A80" s="8">
        <v>44743</v>
      </c>
      <c r="B80" s="5">
        <v>103</v>
      </c>
      <c r="C80" s="11">
        <f t="shared" si="0"/>
        <v>1.4999999999999999E-2</v>
      </c>
    </row>
    <row r="81" spans="1:3" x14ac:dyDescent="0.25">
      <c r="A81" s="8">
        <v>44774</v>
      </c>
      <c r="B81" s="5">
        <v>103</v>
      </c>
      <c r="C81" s="11">
        <f t="shared" si="0"/>
        <v>2.1000000000000001E-2</v>
      </c>
    </row>
    <row r="82" spans="1:3" x14ac:dyDescent="0.25">
      <c r="A82" s="8">
        <v>44805</v>
      </c>
      <c r="B82" s="5">
        <v>103</v>
      </c>
      <c r="C82" s="11">
        <f t="shared" si="0"/>
        <v>2.3E-2</v>
      </c>
    </row>
    <row r="83" spans="1:3" x14ac:dyDescent="0.25">
      <c r="A83" s="8">
        <v>44835</v>
      </c>
      <c r="B83" s="5">
        <v>103</v>
      </c>
      <c r="C83" s="11">
        <f t="shared" si="0"/>
        <v>2.8000000000000001E-2</v>
      </c>
    </row>
    <row r="84" spans="1:3" x14ac:dyDescent="0.25">
      <c r="A84" s="8">
        <v>44866</v>
      </c>
      <c r="B84" s="5">
        <v>103</v>
      </c>
      <c r="C84" s="11">
        <f t="shared" si="0"/>
        <v>3.8000000000000006E-2</v>
      </c>
    </row>
    <row r="85" spans="1:3" ht="15.75" thickBot="1" x14ac:dyDescent="0.3">
      <c r="A85" s="9">
        <v>44896</v>
      </c>
      <c r="B85" s="6">
        <v>103</v>
      </c>
      <c r="C85" s="12">
        <f t="shared" si="0"/>
        <v>4.2999999999999997E-2</v>
      </c>
    </row>
    <row r="86" spans="1:3" x14ac:dyDescent="0.25">
      <c r="A86" s="8">
        <v>44927</v>
      </c>
      <c r="B86" s="5">
        <v>103</v>
      </c>
      <c r="C86" s="11">
        <f t="shared" si="0"/>
        <v>2.3E-2</v>
      </c>
    </row>
    <row r="87" spans="1:3" x14ac:dyDescent="0.25">
      <c r="A87" s="8">
        <v>44958</v>
      </c>
      <c r="B87" s="5">
        <v>103</v>
      </c>
      <c r="C87" s="11">
        <f t="shared" si="0"/>
        <v>2.3E-2</v>
      </c>
    </row>
    <row r="88" spans="1:3" x14ac:dyDescent="0.25">
      <c r="A88" s="8">
        <v>44986</v>
      </c>
      <c r="B88" s="5">
        <v>103</v>
      </c>
      <c r="C88" s="11">
        <f t="shared" si="0"/>
        <v>3.8000000000000006E-2</v>
      </c>
    </row>
    <row r="89" spans="1:3" x14ac:dyDescent="0.25">
      <c r="A89" s="8">
        <v>45017</v>
      </c>
      <c r="B89" s="5">
        <v>103</v>
      </c>
      <c r="C89" s="11">
        <f t="shared" si="0"/>
        <v>2.8000000000000001E-2</v>
      </c>
    </row>
    <row r="90" spans="1:3" x14ac:dyDescent="0.25">
      <c r="A90" s="8">
        <v>45047</v>
      </c>
      <c r="B90" s="5">
        <v>103</v>
      </c>
      <c r="C90" s="11">
        <f t="shared" si="0"/>
        <v>2.3E-2</v>
      </c>
    </row>
    <row r="91" spans="1:3" x14ac:dyDescent="0.25">
      <c r="A91" s="8">
        <v>45078</v>
      </c>
      <c r="B91" s="5">
        <v>103</v>
      </c>
      <c r="C91" s="11">
        <f t="shared" si="0"/>
        <v>2.1000000000000001E-2</v>
      </c>
    </row>
    <row r="92" spans="1:3" x14ac:dyDescent="0.25">
      <c r="A92" s="8">
        <v>45108</v>
      </c>
      <c r="B92" s="5">
        <v>103</v>
      </c>
      <c r="C92" s="11">
        <f t="shared" si="0"/>
        <v>2.5000000000000001E-2</v>
      </c>
    </row>
    <row r="93" spans="1:3" x14ac:dyDescent="0.25">
      <c r="A93" s="8">
        <v>45139</v>
      </c>
      <c r="B93" s="5">
        <v>103</v>
      </c>
      <c r="C93" s="11">
        <f t="shared" si="0"/>
        <v>3.3000000000000002E-2</v>
      </c>
    </row>
    <row r="94" spans="1:3" x14ac:dyDescent="0.25">
      <c r="A94" s="8">
        <v>45170</v>
      </c>
      <c r="B94" s="5">
        <v>103</v>
      </c>
      <c r="C94" s="11">
        <f t="shared" si="0"/>
        <v>3.5000000000000003E-2</v>
      </c>
    </row>
    <row r="95" spans="1:3" x14ac:dyDescent="0.25">
      <c r="A95" s="8">
        <v>45200</v>
      </c>
      <c r="B95" s="5">
        <v>103</v>
      </c>
      <c r="C95" s="11">
        <f t="shared" si="0"/>
        <v>4.1000000000000002E-2</v>
      </c>
    </row>
    <row r="96" spans="1:3" x14ac:dyDescent="0.25">
      <c r="A96" s="8">
        <v>45231</v>
      </c>
      <c r="B96" s="5">
        <v>103</v>
      </c>
      <c r="C96" s="11">
        <f t="shared" si="0"/>
        <v>4.2999999999999997E-2</v>
      </c>
    </row>
    <row r="97" spans="1:3" ht="15.75" thickBot="1" x14ac:dyDescent="0.3">
      <c r="A97" s="9">
        <v>45261</v>
      </c>
      <c r="B97" s="6">
        <v>103</v>
      </c>
      <c r="C97" s="12">
        <f t="shared" si="0"/>
        <v>4.8000000000000001E-2</v>
      </c>
    </row>
    <row r="98" spans="1:3" x14ac:dyDescent="0.25">
      <c r="A98" s="8">
        <v>45292</v>
      </c>
      <c r="B98" s="5">
        <v>103</v>
      </c>
      <c r="C98" s="11">
        <f t="shared" si="0"/>
        <v>2.9000000000000001E-2</v>
      </c>
    </row>
    <row r="99" spans="1:3" x14ac:dyDescent="0.25">
      <c r="A99" s="8">
        <v>45323</v>
      </c>
      <c r="B99" s="5">
        <v>103</v>
      </c>
      <c r="C99" s="11">
        <f t="shared" si="0"/>
        <v>2.8000000000000001E-2</v>
      </c>
    </row>
    <row r="100" spans="1:3" x14ac:dyDescent="0.25">
      <c r="A100" s="8">
        <v>45352</v>
      </c>
      <c r="B100" s="5">
        <v>103</v>
      </c>
      <c r="C100" s="11">
        <f t="shared" si="0"/>
        <v>3.3000000000000002E-2</v>
      </c>
    </row>
    <row r="101" spans="1:3" x14ac:dyDescent="0.25">
      <c r="A101" s="8">
        <v>45383</v>
      </c>
      <c r="B101" s="5">
        <v>103</v>
      </c>
      <c r="C101" s="11">
        <f t="shared" si="0"/>
        <v>3.8000000000000006E-2</v>
      </c>
    </row>
    <row r="102" spans="1:3" x14ac:dyDescent="0.25">
      <c r="A102" s="8">
        <v>45413</v>
      </c>
      <c r="B102" s="5">
        <v>103</v>
      </c>
      <c r="C102" s="11">
        <f t="shared" si="0"/>
        <v>2.8000000000000001E-2</v>
      </c>
    </row>
    <row r="103" spans="1:3" x14ac:dyDescent="0.25">
      <c r="A103" s="8">
        <v>45444</v>
      </c>
      <c r="B103" s="5">
        <v>103</v>
      </c>
      <c r="C103" s="11">
        <f t="shared" si="0"/>
        <v>3.8000000000000006E-2</v>
      </c>
    </row>
    <row r="104" spans="1:3" x14ac:dyDescent="0.25">
      <c r="A104" s="8">
        <v>45474</v>
      </c>
      <c r="B104" s="5">
        <v>103</v>
      </c>
      <c r="C104" s="11">
        <v>0</v>
      </c>
    </row>
    <row r="105" spans="1:3" x14ac:dyDescent="0.25">
      <c r="A105" s="8">
        <v>45505</v>
      </c>
      <c r="B105" s="5">
        <v>103</v>
      </c>
      <c r="C105" s="11">
        <v>0</v>
      </c>
    </row>
    <row r="106" spans="1:3" x14ac:dyDescent="0.25">
      <c r="A106" s="8">
        <v>45536</v>
      </c>
      <c r="B106" s="5">
        <v>103</v>
      </c>
      <c r="C106" s="11">
        <v>0</v>
      </c>
    </row>
    <row r="107" spans="1:3" x14ac:dyDescent="0.25">
      <c r="A107" s="8">
        <v>45566</v>
      </c>
      <c r="B107" s="5">
        <v>103</v>
      </c>
      <c r="C107" s="11">
        <v>0</v>
      </c>
    </row>
    <row r="108" spans="1:3" x14ac:dyDescent="0.25">
      <c r="A108" s="8">
        <v>45597</v>
      </c>
      <c r="B108" s="5">
        <v>103</v>
      </c>
      <c r="C108" s="11">
        <v>0</v>
      </c>
    </row>
    <row r="109" spans="1:3" x14ac:dyDescent="0.25">
      <c r="A109" s="8">
        <v>45627</v>
      </c>
      <c r="B109" s="5">
        <v>103</v>
      </c>
      <c r="C109" s="1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6806-B980-46AC-98A0-C59F3BFC602C}">
  <dimension ref="A1:D109"/>
  <sheetViews>
    <sheetView showGridLines="0" workbookViewId="0">
      <selection activeCell="J12" sqref="J12"/>
    </sheetView>
  </sheetViews>
  <sheetFormatPr baseColWidth="10" defaultRowHeight="15" x14ac:dyDescent="0.25"/>
  <cols>
    <col min="1" max="1" width="10.140625" bestFit="1" customWidth="1"/>
    <col min="2" max="2" width="15.5703125" bestFit="1" customWidth="1"/>
  </cols>
  <sheetData>
    <row r="1" spans="1:4" ht="15.75" thickBot="1" x14ac:dyDescent="0.3">
      <c r="A1" s="7" t="s">
        <v>0</v>
      </c>
      <c r="B1" s="7" t="s">
        <v>4</v>
      </c>
      <c r="C1" s="7" t="s">
        <v>24</v>
      </c>
      <c r="D1" s="7" t="s">
        <v>25</v>
      </c>
    </row>
    <row r="2" spans="1:4" x14ac:dyDescent="0.25">
      <c r="A2" s="8">
        <v>44562</v>
      </c>
      <c r="B2" s="5">
        <v>101</v>
      </c>
      <c r="C2">
        <v>3</v>
      </c>
      <c r="D2" s="1">
        <v>58.333333333333336</v>
      </c>
    </row>
    <row r="3" spans="1:4" x14ac:dyDescent="0.25">
      <c r="A3" s="8">
        <v>44593</v>
      </c>
      <c r="B3" s="5">
        <v>101</v>
      </c>
      <c r="C3">
        <v>5</v>
      </c>
      <c r="D3" s="1">
        <v>34</v>
      </c>
    </row>
    <row r="4" spans="1:4" x14ac:dyDescent="0.25">
      <c r="A4" s="8">
        <v>44621</v>
      </c>
      <c r="B4" s="5">
        <v>101</v>
      </c>
      <c r="C4">
        <v>4</v>
      </c>
      <c r="D4" s="1">
        <v>48.75</v>
      </c>
    </row>
    <row r="5" spans="1:4" x14ac:dyDescent="0.25">
      <c r="A5" s="8">
        <v>44652</v>
      </c>
      <c r="B5" s="5">
        <v>101</v>
      </c>
      <c r="C5">
        <v>2</v>
      </c>
      <c r="D5" s="1">
        <v>117.5</v>
      </c>
    </row>
    <row r="6" spans="1:4" x14ac:dyDescent="0.25">
      <c r="A6" s="8">
        <v>44682</v>
      </c>
      <c r="B6" s="5">
        <v>101</v>
      </c>
      <c r="C6">
        <v>5</v>
      </c>
      <c r="D6" s="1">
        <v>49</v>
      </c>
    </row>
    <row r="7" spans="1:4" x14ac:dyDescent="0.25">
      <c r="A7" s="8">
        <v>44713</v>
      </c>
      <c r="B7" s="5">
        <v>101</v>
      </c>
      <c r="C7">
        <v>5</v>
      </c>
      <c r="D7" s="1">
        <v>32</v>
      </c>
    </row>
    <row r="8" spans="1:4" x14ac:dyDescent="0.25">
      <c r="A8" s="8">
        <v>44743</v>
      </c>
      <c r="B8" s="5">
        <v>101</v>
      </c>
      <c r="C8">
        <v>2</v>
      </c>
      <c r="D8" s="1">
        <v>75</v>
      </c>
    </row>
    <row r="9" spans="1:4" x14ac:dyDescent="0.25">
      <c r="A9" s="8">
        <v>44774</v>
      </c>
      <c r="B9" s="5">
        <v>101</v>
      </c>
      <c r="C9">
        <v>1</v>
      </c>
      <c r="D9" s="1">
        <v>135</v>
      </c>
    </row>
    <row r="10" spans="1:4" x14ac:dyDescent="0.25">
      <c r="A10" s="8">
        <v>44805</v>
      </c>
      <c r="B10" s="5">
        <v>101</v>
      </c>
      <c r="C10">
        <v>5</v>
      </c>
      <c r="D10" s="1">
        <v>38</v>
      </c>
    </row>
    <row r="11" spans="1:4" x14ac:dyDescent="0.25">
      <c r="A11" s="8">
        <v>44835</v>
      </c>
      <c r="B11" s="5">
        <v>101</v>
      </c>
      <c r="C11">
        <v>6</v>
      </c>
      <c r="D11" s="1">
        <v>36.166666666666664</v>
      </c>
    </row>
    <row r="12" spans="1:4" x14ac:dyDescent="0.25">
      <c r="A12" s="8">
        <v>44866</v>
      </c>
      <c r="B12" s="5">
        <v>101</v>
      </c>
      <c r="C12">
        <v>7</v>
      </c>
      <c r="D12" s="1">
        <v>40.714285714285715</v>
      </c>
    </row>
    <row r="13" spans="1:4" ht="15.75" thickBot="1" x14ac:dyDescent="0.3">
      <c r="A13" s="9">
        <v>44896</v>
      </c>
      <c r="B13" s="6">
        <v>101</v>
      </c>
      <c r="C13" s="3">
        <v>10</v>
      </c>
      <c r="D13" s="4">
        <v>33.5</v>
      </c>
    </row>
    <row r="14" spans="1:4" x14ac:dyDescent="0.25">
      <c r="A14" s="8">
        <v>44927</v>
      </c>
      <c r="B14" s="5">
        <v>101</v>
      </c>
      <c r="C14">
        <v>3</v>
      </c>
      <c r="D14" s="1">
        <v>53.333333333333336</v>
      </c>
    </row>
    <row r="15" spans="1:4" x14ac:dyDescent="0.25">
      <c r="A15" s="8">
        <v>44958</v>
      </c>
      <c r="B15" s="5">
        <v>101</v>
      </c>
      <c r="C15">
        <v>5</v>
      </c>
      <c r="D15" s="1">
        <v>36</v>
      </c>
    </row>
    <row r="16" spans="1:4" x14ac:dyDescent="0.25">
      <c r="A16" s="8">
        <v>44986</v>
      </c>
      <c r="B16" s="5">
        <v>101</v>
      </c>
      <c r="C16">
        <v>4</v>
      </c>
      <c r="D16" s="1">
        <v>51.25</v>
      </c>
    </row>
    <row r="17" spans="1:4" x14ac:dyDescent="0.25">
      <c r="A17" s="8">
        <v>45017</v>
      </c>
      <c r="B17" s="5">
        <v>101</v>
      </c>
      <c r="C17">
        <v>2</v>
      </c>
      <c r="D17" s="1">
        <v>137.5</v>
      </c>
    </row>
    <row r="18" spans="1:4" x14ac:dyDescent="0.25">
      <c r="A18" s="8">
        <v>45047</v>
      </c>
      <c r="B18" s="5">
        <v>101</v>
      </c>
      <c r="C18">
        <v>5</v>
      </c>
      <c r="D18" s="1">
        <v>51</v>
      </c>
    </row>
    <row r="19" spans="1:4" x14ac:dyDescent="0.25">
      <c r="A19" s="8">
        <v>45078</v>
      </c>
      <c r="B19" s="5">
        <v>101</v>
      </c>
      <c r="C19">
        <v>5</v>
      </c>
      <c r="D19" s="1">
        <v>42</v>
      </c>
    </row>
    <row r="20" spans="1:4" x14ac:dyDescent="0.25">
      <c r="A20" s="8">
        <v>45108</v>
      </c>
      <c r="B20" s="5">
        <v>101</v>
      </c>
      <c r="C20">
        <v>2</v>
      </c>
      <c r="D20" s="1">
        <v>75</v>
      </c>
    </row>
    <row r="21" spans="1:4" x14ac:dyDescent="0.25">
      <c r="A21" s="8">
        <v>45139</v>
      </c>
      <c r="B21" s="5">
        <v>101</v>
      </c>
      <c r="C21">
        <v>1</v>
      </c>
      <c r="D21" s="1">
        <v>125</v>
      </c>
    </row>
    <row r="22" spans="1:4" x14ac:dyDescent="0.25">
      <c r="A22" s="8">
        <v>45170</v>
      </c>
      <c r="B22" s="5">
        <v>101</v>
      </c>
      <c r="C22">
        <v>5</v>
      </c>
      <c r="D22" s="1">
        <v>38</v>
      </c>
    </row>
    <row r="23" spans="1:4" x14ac:dyDescent="0.25">
      <c r="A23" s="8">
        <v>45200</v>
      </c>
      <c r="B23" s="5">
        <v>101</v>
      </c>
      <c r="C23">
        <v>6</v>
      </c>
      <c r="D23" s="1">
        <v>36.666666666666664</v>
      </c>
    </row>
    <row r="24" spans="1:4" x14ac:dyDescent="0.25">
      <c r="A24" s="8">
        <v>45231</v>
      </c>
      <c r="B24" s="5">
        <v>101</v>
      </c>
      <c r="C24">
        <v>7</v>
      </c>
      <c r="D24" s="1">
        <v>42.857142857142854</v>
      </c>
    </row>
    <row r="25" spans="1:4" ht="15.75" thickBot="1" x14ac:dyDescent="0.3">
      <c r="A25" s="9">
        <v>45261</v>
      </c>
      <c r="B25" s="6">
        <v>101</v>
      </c>
      <c r="C25" s="3">
        <v>10</v>
      </c>
      <c r="D25" s="4">
        <v>34</v>
      </c>
    </row>
    <row r="26" spans="1:4" x14ac:dyDescent="0.25">
      <c r="A26" s="8">
        <v>45292</v>
      </c>
      <c r="B26" s="5">
        <v>101</v>
      </c>
      <c r="C26">
        <v>3</v>
      </c>
      <c r="D26" s="1">
        <v>56.666666666666664</v>
      </c>
    </row>
    <row r="27" spans="1:4" x14ac:dyDescent="0.25">
      <c r="A27" s="8">
        <v>45323</v>
      </c>
      <c r="B27" s="5">
        <v>101</v>
      </c>
      <c r="C27">
        <v>5</v>
      </c>
      <c r="D27" s="1">
        <v>37</v>
      </c>
    </row>
    <row r="28" spans="1:4" x14ac:dyDescent="0.25">
      <c r="A28" s="8">
        <v>45352</v>
      </c>
      <c r="B28" s="5">
        <v>101</v>
      </c>
      <c r="C28">
        <v>4</v>
      </c>
      <c r="D28" s="1">
        <v>56.25</v>
      </c>
    </row>
    <row r="29" spans="1:4" x14ac:dyDescent="0.25">
      <c r="A29" s="8">
        <v>45383</v>
      </c>
      <c r="B29" s="5">
        <v>101</v>
      </c>
      <c r="C29">
        <v>2</v>
      </c>
      <c r="D29" s="1">
        <v>147.5</v>
      </c>
    </row>
    <row r="30" spans="1:4" x14ac:dyDescent="0.25">
      <c r="A30" s="8">
        <v>45413</v>
      </c>
      <c r="B30" s="5">
        <v>101</v>
      </c>
      <c r="C30">
        <v>5</v>
      </c>
      <c r="D30" s="1">
        <v>50</v>
      </c>
    </row>
    <row r="31" spans="1:4" x14ac:dyDescent="0.25">
      <c r="A31" s="8">
        <v>45444</v>
      </c>
      <c r="B31" s="5">
        <v>101</v>
      </c>
      <c r="C31">
        <v>5</v>
      </c>
      <c r="D31" s="1">
        <v>45</v>
      </c>
    </row>
    <row r="32" spans="1:4" x14ac:dyDescent="0.25">
      <c r="A32" s="8">
        <v>45474</v>
      </c>
      <c r="B32" s="5">
        <v>101</v>
      </c>
      <c r="C32">
        <v>0</v>
      </c>
      <c r="D32" s="1">
        <v>0</v>
      </c>
    </row>
    <row r="33" spans="1:4" x14ac:dyDescent="0.25">
      <c r="A33" s="8">
        <v>45505</v>
      </c>
      <c r="B33" s="5">
        <v>101</v>
      </c>
      <c r="C33">
        <v>0</v>
      </c>
      <c r="D33" s="1">
        <v>0</v>
      </c>
    </row>
    <row r="34" spans="1:4" x14ac:dyDescent="0.25">
      <c r="A34" s="8">
        <v>45536</v>
      </c>
      <c r="B34" s="5">
        <v>101</v>
      </c>
      <c r="C34">
        <v>0</v>
      </c>
      <c r="D34" s="1">
        <v>0</v>
      </c>
    </row>
    <row r="35" spans="1:4" x14ac:dyDescent="0.25">
      <c r="A35" s="8">
        <v>45566</v>
      </c>
      <c r="B35" s="5">
        <v>101</v>
      </c>
      <c r="C35">
        <v>0</v>
      </c>
      <c r="D35" s="1">
        <v>0</v>
      </c>
    </row>
    <row r="36" spans="1:4" x14ac:dyDescent="0.25">
      <c r="A36" s="8">
        <v>45597</v>
      </c>
      <c r="B36" s="5">
        <v>101</v>
      </c>
      <c r="C36">
        <v>0</v>
      </c>
      <c r="D36" s="1">
        <v>0</v>
      </c>
    </row>
    <row r="37" spans="1:4" ht="15.75" thickBot="1" x14ac:dyDescent="0.3">
      <c r="A37" s="9">
        <v>45627</v>
      </c>
      <c r="B37" s="6">
        <v>101</v>
      </c>
      <c r="C37" s="3">
        <v>0</v>
      </c>
      <c r="D37" s="4">
        <v>0</v>
      </c>
    </row>
    <row r="38" spans="1:4" x14ac:dyDescent="0.25">
      <c r="A38" s="8">
        <v>44562</v>
      </c>
      <c r="B38" s="5">
        <v>102</v>
      </c>
      <c r="C38">
        <v>3</v>
      </c>
      <c r="D38" s="13">
        <v>18.333333333333332</v>
      </c>
    </row>
    <row r="39" spans="1:4" x14ac:dyDescent="0.25">
      <c r="A39" s="8">
        <v>44593</v>
      </c>
      <c r="B39" s="5">
        <v>102</v>
      </c>
      <c r="C39">
        <v>5</v>
      </c>
      <c r="D39" s="13">
        <v>18</v>
      </c>
    </row>
    <row r="40" spans="1:4" x14ac:dyDescent="0.25">
      <c r="A40" s="8">
        <v>44621</v>
      </c>
      <c r="B40" s="5">
        <v>102</v>
      </c>
      <c r="C40">
        <v>4</v>
      </c>
      <c r="D40" s="13">
        <v>25</v>
      </c>
    </row>
    <row r="41" spans="1:4" x14ac:dyDescent="0.25">
      <c r="A41" s="8">
        <v>44652</v>
      </c>
      <c r="B41" s="5">
        <v>102</v>
      </c>
      <c r="C41">
        <v>7</v>
      </c>
      <c r="D41" s="13">
        <v>20.714285714285715</v>
      </c>
    </row>
    <row r="42" spans="1:4" x14ac:dyDescent="0.25">
      <c r="A42" s="8">
        <v>44682</v>
      </c>
      <c r="B42" s="5">
        <v>102</v>
      </c>
      <c r="C42">
        <v>5</v>
      </c>
      <c r="D42" s="13">
        <v>23</v>
      </c>
    </row>
    <row r="43" spans="1:4" x14ac:dyDescent="0.25">
      <c r="A43" s="8">
        <v>44713</v>
      </c>
      <c r="B43" s="5">
        <v>102</v>
      </c>
      <c r="C43">
        <v>5</v>
      </c>
      <c r="D43" s="13">
        <v>22</v>
      </c>
    </row>
    <row r="44" spans="1:4" x14ac:dyDescent="0.25">
      <c r="A44" s="8">
        <v>44743</v>
      </c>
      <c r="B44" s="5">
        <v>102</v>
      </c>
      <c r="C44">
        <v>2</v>
      </c>
      <c r="D44" s="13">
        <v>67.5</v>
      </c>
    </row>
    <row r="45" spans="1:4" x14ac:dyDescent="0.25">
      <c r="A45" s="8">
        <v>44774</v>
      </c>
      <c r="B45" s="5">
        <v>102</v>
      </c>
      <c r="C45">
        <v>2</v>
      </c>
      <c r="D45" s="13">
        <v>65</v>
      </c>
    </row>
    <row r="46" spans="1:4" x14ac:dyDescent="0.25">
      <c r="A46" s="8">
        <v>44805</v>
      </c>
      <c r="B46" s="5">
        <v>102</v>
      </c>
      <c r="C46">
        <v>5</v>
      </c>
      <c r="D46" s="13">
        <v>29</v>
      </c>
    </row>
    <row r="47" spans="1:4" x14ac:dyDescent="0.25">
      <c r="A47" s="8">
        <v>44835</v>
      </c>
      <c r="B47" s="5">
        <v>102</v>
      </c>
      <c r="C47">
        <v>6</v>
      </c>
      <c r="D47" s="13">
        <v>22.5</v>
      </c>
    </row>
    <row r="48" spans="1:4" x14ac:dyDescent="0.25">
      <c r="A48" s="8">
        <v>44866</v>
      </c>
      <c r="B48" s="5">
        <v>102</v>
      </c>
      <c r="C48">
        <v>7</v>
      </c>
      <c r="D48" s="13">
        <v>16.428571428571427</v>
      </c>
    </row>
    <row r="49" spans="1:4" ht="15.75" thickBot="1" x14ac:dyDescent="0.3">
      <c r="A49" s="9">
        <v>44896</v>
      </c>
      <c r="B49" s="6">
        <v>102</v>
      </c>
      <c r="C49" s="3">
        <v>8</v>
      </c>
      <c r="D49" s="14">
        <v>13.125</v>
      </c>
    </row>
    <row r="50" spans="1:4" x14ac:dyDescent="0.25">
      <c r="A50" s="8">
        <v>44927</v>
      </c>
      <c r="B50" s="5">
        <v>102</v>
      </c>
      <c r="C50">
        <v>3</v>
      </c>
      <c r="D50" s="13">
        <v>20</v>
      </c>
    </row>
    <row r="51" spans="1:4" x14ac:dyDescent="0.25">
      <c r="A51" s="8">
        <v>44958</v>
      </c>
      <c r="B51" s="5">
        <v>102</v>
      </c>
      <c r="C51">
        <v>5</v>
      </c>
      <c r="D51" s="13">
        <v>15</v>
      </c>
    </row>
    <row r="52" spans="1:4" x14ac:dyDescent="0.25">
      <c r="A52" s="8">
        <v>44986</v>
      </c>
      <c r="B52" s="5">
        <v>102</v>
      </c>
      <c r="C52">
        <v>4</v>
      </c>
      <c r="D52" s="13">
        <v>26.25</v>
      </c>
    </row>
    <row r="53" spans="1:4" x14ac:dyDescent="0.25">
      <c r="A53" s="8">
        <v>45017</v>
      </c>
      <c r="B53" s="5">
        <v>102</v>
      </c>
      <c r="C53">
        <v>2</v>
      </c>
      <c r="D53" s="13">
        <v>75</v>
      </c>
    </row>
    <row r="54" spans="1:4" x14ac:dyDescent="0.25">
      <c r="A54" s="8">
        <v>45047</v>
      </c>
      <c r="B54" s="5">
        <v>102</v>
      </c>
      <c r="C54">
        <v>5</v>
      </c>
      <c r="D54" s="13">
        <v>25</v>
      </c>
    </row>
    <row r="55" spans="1:4" x14ac:dyDescent="0.25">
      <c r="A55" s="8">
        <v>45078</v>
      </c>
      <c r="B55" s="5">
        <v>102</v>
      </c>
      <c r="C55">
        <v>5</v>
      </c>
      <c r="D55" s="13">
        <v>22</v>
      </c>
    </row>
    <row r="56" spans="1:4" x14ac:dyDescent="0.25">
      <c r="A56" s="8">
        <v>45108</v>
      </c>
      <c r="B56" s="5">
        <v>102</v>
      </c>
      <c r="C56">
        <v>2</v>
      </c>
      <c r="D56" s="13">
        <v>67.5</v>
      </c>
    </row>
    <row r="57" spans="1:4" x14ac:dyDescent="0.25">
      <c r="A57" s="8">
        <v>45139</v>
      </c>
      <c r="B57" s="5">
        <v>102</v>
      </c>
      <c r="C57">
        <v>8</v>
      </c>
      <c r="D57" s="13">
        <v>16.875</v>
      </c>
    </row>
    <row r="58" spans="1:4" x14ac:dyDescent="0.25">
      <c r="A58" s="8">
        <v>45170</v>
      </c>
      <c r="B58" s="5">
        <v>102</v>
      </c>
      <c r="C58">
        <v>5</v>
      </c>
      <c r="D58" s="13">
        <v>22</v>
      </c>
    </row>
    <row r="59" spans="1:4" x14ac:dyDescent="0.25">
      <c r="A59" s="8">
        <v>45200</v>
      </c>
      <c r="B59" s="5">
        <v>102</v>
      </c>
      <c r="C59">
        <v>6</v>
      </c>
      <c r="D59" s="13">
        <v>17.5</v>
      </c>
    </row>
    <row r="60" spans="1:4" x14ac:dyDescent="0.25">
      <c r="A60" s="8">
        <v>45231</v>
      </c>
      <c r="B60" s="5">
        <v>102</v>
      </c>
      <c r="C60">
        <v>2</v>
      </c>
      <c r="D60" s="13">
        <v>50</v>
      </c>
    </row>
    <row r="61" spans="1:4" ht="15.75" thickBot="1" x14ac:dyDescent="0.3">
      <c r="A61" s="9">
        <v>45261</v>
      </c>
      <c r="B61" s="6">
        <v>102</v>
      </c>
      <c r="C61" s="3">
        <v>3</v>
      </c>
      <c r="D61" s="14">
        <v>35</v>
      </c>
    </row>
    <row r="62" spans="1:4" x14ac:dyDescent="0.25">
      <c r="A62" s="8">
        <v>45292</v>
      </c>
      <c r="B62" s="5">
        <v>102</v>
      </c>
      <c r="C62">
        <v>3</v>
      </c>
      <c r="D62" s="13">
        <v>18.333333333333332</v>
      </c>
    </row>
    <row r="63" spans="1:4" x14ac:dyDescent="0.25">
      <c r="A63" s="8">
        <v>45323</v>
      </c>
      <c r="B63" s="5">
        <v>102</v>
      </c>
      <c r="C63">
        <v>5</v>
      </c>
      <c r="D63" s="13">
        <v>18</v>
      </c>
    </row>
    <row r="64" spans="1:4" x14ac:dyDescent="0.25">
      <c r="A64" s="8">
        <v>45352</v>
      </c>
      <c r="B64" s="5">
        <v>102</v>
      </c>
      <c r="C64">
        <v>4</v>
      </c>
      <c r="D64" s="13">
        <v>28.75</v>
      </c>
    </row>
    <row r="65" spans="1:4" x14ac:dyDescent="0.25">
      <c r="A65" s="8">
        <v>45383</v>
      </c>
      <c r="B65" s="5">
        <v>102</v>
      </c>
      <c r="C65">
        <v>2</v>
      </c>
      <c r="D65" s="13">
        <v>92.5</v>
      </c>
    </row>
    <row r="66" spans="1:4" x14ac:dyDescent="0.25">
      <c r="A66" s="8">
        <v>45413</v>
      </c>
      <c r="B66" s="5">
        <v>102</v>
      </c>
      <c r="C66">
        <v>5</v>
      </c>
      <c r="D66" s="13">
        <v>32</v>
      </c>
    </row>
    <row r="67" spans="1:4" x14ac:dyDescent="0.25">
      <c r="A67" s="8">
        <v>45444</v>
      </c>
      <c r="B67" s="5">
        <v>102</v>
      </c>
      <c r="C67">
        <v>5</v>
      </c>
      <c r="D67" s="13">
        <v>35</v>
      </c>
    </row>
    <row r="68" spans="1:4" x14ac:dyDescent="0.25">
      <c r="A68" s="8">
        <v>45474</v>
      </c>
      <c r="B68" s="5">
        <v>102</v>
      </c>
      <c r="C68">
        <v>0</v>
      </c>
      <c r="D68" s="13">
        <v>0</v>
      </c>
    </row>
    <row r="69" spans="1:4" x14ac:dyDescent="0.25">
      <c r="A69" s="8">
        <v>45505</v>
      </c>
      <c r="B69" s="5">
        <v>102</v>
      </c>
      <c r="C69">
        <v>0</v>
      </c>
      <c r="D69" s="13">
        <v>0</v>
      </c>
    </row>
    <row r="70" spans="1:4" x14ac:dyDescent="0.25">
      <c r="A70" s="8">
        <v>45536</v>
      </c>
      <c r="B70" s="5">
        <v>102</v>
      </c>
      <c r="C70">
        <v>0</v>
      </c>
      <c r="D70" s="13">
        <v>0</v>
      </c>
    </row>
    <row r="71" spans="1:4" x14ac:dyDescent="0.25">
      <c r="A71" s="8">
        <v>45566</v>
      </c>
      <c r="B71" s="5">
        <v>102</v>
      </c>
      <c r="C71">
        <v>0</v>
      </c>
      <c r="D71" s="13">
        <v>0</v>
      </c>
    </row>
    <row r="72" spans="1:4" x14ac:dyDescent="0.25">
      <c r="A72" s="8">
        <v>45597</v>
      </c>
      <c r="B72" s="5">
        <v>102</v>
      </c>
      <c r="C72">
        <v>0</v>
      </c>
      <c r="D72" s="13">
        <v>0</v>
      </c>
    </row>
    <row r="73" spans="1:4" ht="15.75" thickBot="1" x14ac:dyDescent="0.3">
      <c r="A73" s="9">
        <v>45627</v>
      </c>
      <c r="B73" s="6">
        <v>102</v>
      </c>
      <c r="C73" s="3">
        <v>0</v>
      </c>
      <c r="D73" s="14">
        <v>0</v>
      </c>
    </row>
    <row r="74" spans="1:4" x14ac:dyDescent="0.25">
      <c r="A74" s="8">
        <v>44562</v>
      </c>
      <c r="B74" s="5">
        <v>103</v>
      </c>
      <c r="C74">
        <v>3</v>
      </c>
      <c r="D74" s="1">
        <v>58.333333333333336</v>
      </c>
    </row>
    <row r="75" spans="1:4" x14ac:dyDescent="0.25">
      <c r="A75" s="8">
        <v>44593</v>
      </c>
      <c r="B75" s="5">
        <v>103</v>
      </c>
      <c r="C75">
        <v>5</v>
      </c>
      <c r="D75" s="1">
        <v>38</v>
      </c>
    </row>
    <row r="76" spans="1:4" x14ac:dyDescent="0.25">
      <c r="A76" s="8">
        <v>44621</v>
      </c>
      <c r="B76" s="5">
        <v>103</v>
      </c>
      <c r="C76">
        <v>4</v>
      </c>
      <c r="D76" s="1">
        <v>50</v>
      </c>
    </row>
    <row r="77" spans="1:4" x14ac:dyDescent="0.25">
      <c r="A77" s="8">
        <v>44652</v>
      </c>
      <c r="B77" s="5">
        <v>103</v>
      </c>
      <c r="C77">
        <v>2</v>
      </c>
      <c r="D77" s="1">
        <v>135</v>
      </c>
    </row>
    <row r="78" spans="1:4" x14ac:dyDescent="0.25">
      <c r="A78" s="8">
        <v>44682</v>
      </c>
      <c r="B78" s="5">
        <v>103</v>
      </c>
      <c r="C78">
        <v>5</v>
      </c>
      <c r="D78" s="1">
        <v>50</v>
      </c>
    </row>
    <row r="79" spans="1:4" x14ac:dyDescent="0.25">
      <c r="A79" s="8">
        <v>44713</v>
      </c>
      <c r="B79" s="5">
        <v>103</v>
      </c>
      <c r="C79">
        <v>5</v>
      </c>
      <c r="D79" s="1">
        <v>40</v>
      </c>
    </row>
    <row r="80" spans="1:4" x14ac:dyDescent="0.25">
      <c r="A80" s="8">
        <v>44743</v>
      </c>
      <c r="B80" s="5">
        <v>103</v>
      </c>
      <c r="C80">
        <v>2</v>
      </c>
      <c r="D80" s="1">
        <v>75</v>
      </c>
    </row>
    <row r="81" spans="1:4" x14ac:dyDescent="0.25">
      <c r="A81" s="8">
        <v>44774</v>
      </c>
      <c r="B81" s="5">
        <v>103</v>
      </c>
      <c r="C81">
        <v>1</v>
      </c>
      <c r="D81" s="1">
        <v>120</v>
      </c>
    </row>
    <row r="82" spans="1:4" x14ac:dyDescent="0.25">
      <c r="A82" s="8">
        <v>44805</v>
      </c>
      <c r="B82" s="5">
        <v>103</v>
      </c>
      <c r="C82">
        <v>5</v>
      </c>
      <c r="D82" s="1">
        <v>27</v>
      </c>
    </row>
    <row r="83" spans="1:4" x14ac:dyDescent="0.25">
      <c r="A83" s="8">
        <v>44835</v>
      </c>
      <c r="B83" s="5">
        <v>103</v>
      </c>
      <c r="C83">
        <v>6</v>
      </c>
      <c r="D83" s="1">
        <v>31.666666666666668</v>
      </c>
    </row>
    <row r="84" spans="1:4" x14ac:dyDescent="0.25">
      <c r="A84" s="8">
        <v>44866</v>
      </c>
      <c r="B84" s="5">
        <v>103</v>
      </c>
      <c r="C84">
        <v>7</v>
      </c>
      <c r="D84" s="1">
        <v>31.428571428571427</v>
      </c>
    </row>
    <row r="85" spans="1:4" ht="15.75" thickBot="1" x14ac:dyDescent="0.3">
      <c r="A85" s="9">
        <v>44896</v>
      </c>
      <c r="B85" s="6">
        <v>103</v>
      </c>
      <c r="C85" s="3">
        <v>10</v>
      </c>
      <c r="D85" s="4">
        <v>27</v>
      </c>
    </row>
    <row r="86" spans="1:4" x14ac:dyDescent="0.25">
      <c r="A86" s="8">
        <v>44927</v>
      </c>
      <c r="B86" s="5">
        <v>103</v>
      </c>
      <c r="C86">
        <v>3</v>
      </c>
      <c r="D86" s="1">
        <v>53.333333333333336</v>
      </c>
    </row>
    <row r="87" spans="1:4" x14ac:dyDescent="0.25">
      <c r="A87" s="8">
        <v>44958</v>
      </c>
      <c r="B87" s="5">
        <v>103</v>
      </c>
      <c r="C87">
        <v>5</v>
      </c>
      <c r="D87" s="1">
        <v>44</v>
      </c>
    </row>
    <row r="88" spans="1:4" x14ac:dyDescent="0.25">
      <c r="A88" s="8">
        <v>44986</v>
      </c>
      <c r="B88" s="5">
        <v>103</v>
      </c>
      <c r="C88">
        <v>4</v>
      </c>
      <c r="D88" s="1">
        <v>56.25</v>
      </c>
    </row>
    <row r="89" spans="1:4" x14ac:dyDescent="0.25">
      <c r="A89" s="8">
        <v>45017</v>
      </c>
      <c r="B89" s="5">
        <v>103</v>
      </c>
      <c r="C89">
        <v>2</v>
      </c>
      <c r="D89" s="1">
        <v>145</v>
      </c>
    </row>
    <row r="90" spans="1:4" x14ac:dyDescent="0.25">
      <c r="A90" s="8">
        <v>45047</v>
      </c>
      <c r="B90" s="5">
        <v>103</v>
      </c>
      <c r="C90">
        <v>5</v>
      </c>
      <c r="D90" s="1">
        <v>47</v>
      </c>
    </row>
    <row r="91" spans="1:4" x14ac:dyDescent="0.25">
      <c r="A91" s="8">
        <v>45078</v>
      </c>
      <c r="B91" s="5">
        <v>103</v>
      </c>
      <c r="C91">
        <v>5</v>
      </c>
      <c r="D91" s="1">
        <v>42</v>
      </c>
    </row>
    <row r="92" spans="1:4" x14ac:dyDescent="0.25">
      <c r="A92" s="8">
        <v>45108</v>
      </c>
      <c r="B92" s="5">
        <v>103</v>
      </c>
      <c r="C92">
        <v>2</v>
      </c>
      <c r="D92" s="1">
        <v>95</v>
      </c>
    </row>
    <row r="93" spans="1:4" x14ac:dyDescent="0.25">
      <c r="A93" s="8">
        <v>45139</v>
      </c>
      <c r="B93" s="5">
        <v>103</v>
      </c>
      <c r="C93">
        <v>3</v>
      </c>
      <c r="D93" s="1">
        <v>56.666666666666664</v>
      </c>
    </row>
    <row r="94" spans="1:4" x14ac:dyDescent="0.25">
      <c r="A94" s="8">
        <v>45170</v>
      </c>
      <c r="B94" s="5">
        <v>103</v>
      </c>
      <c r="C94">
        <v>5</v>
      </c>
      <c r="D94" s="1">
        <v>44</v>
      </c>
    </row>
    <row r="95" spans="1:4" x14ac:dyDescent="0.25">
      <c r="A95" s="8">
        <v>45200</v>
      </c>
      <c r="B95" s="5">
        <v>103</v>
      </c>
      <c r="C95">
        <v>6</v>
      </c>
      <c r="D95" s="1">
        <v>43.333333333333336</v>
      </c>
    </row>
    <row r="96" spans="1:4" x14ac:dyDescent="0.25">
      <c r="A96" s="8">
        <v>45231</v>
      </c>
      <c r="B96" s="5">
        <v>103</v>
      </c>
      <c r="C96">
        <v>7</v>
      </c>
      <c r="D96" s="1">
        <v>45</v>
      </c>
    </row>
    <row r="97" spans="1:4" ht="15.75" thickBot="1" x14ac:dyDescent="0.3">
      <c r="A97" s="9">
        <v>45261</v>
      </c>
      <c r="B97" s="6">
        <v>103</v>
      </c>
      <c r="C97" s="3">
        <v>5</v>
      </c>
      <c r="D97" s="4">
        <v>75</v>
      </c>
    </row>
    <row r="98" spans="1:4" x14ac:dyDescent="0.25">
      <c r="A98" s="8">
        <v>45292</v>
      </c>
      <c r="B98" s="5">
        <v>103</v>
      </c>
      <c r="C98">
        <v>5</v>
      </c>
      <c r="D98" s="1">
        <v>44</v>
      </c>
    </row>
    <row r="99" spans="1:4" x14ac:dyDescent="0.25">
      <c r="A99" s="8">
        <v>45323</v>
      </c>
      <c r="B99" s="5">
        <v>103</v>
      </c>
      <c r="C99">
        <v>6</v>
      </c>
      <c r="D99" s="1">
        <v>39.166666666666664</v>
      </c>
    </row>
    <row r="100" spans="1:4" x14ac:dyDescent="0.25">
      <c r="A100" s="8">
        <v>45352</v>
      </c>
      <c r="B100" s="5">
        <v>103</v>
      </c>
      <c r="C100">
        <v>4</v>
      </c>
      <c r="D100" s="1">
        <v>63.75</v>
      </c>
    </row>
    <row r="101" spans="1:4" x14ac:dyDescent="0.25">
      <c r="A101" s="8">
        <v>45383</v>
      </c>
      <c r="B101" s="5">
        <v>103</v>
      </c>
      <c r="C101">
        <v>3</v>
      </c>
      <c r="D101" s="1">
        <v>100</v>
      </c>
    </row>
    <row r="102" spans="1:4" x14ac:dyDescent="0.25">
      <c r="A102" s="8">
        <v>45413</v>
      </c>
      <c r="B102" s="5">
        <v>103</v>
      </c>
      <c r="C102">
        <v>12</v>
      </c>
      <c r="D102" s="1">
        <v>24.166666666666668</v>
      </c>
    </row>
    <row r="103" spans="1:4" x14ac:dyDescent="0.25">
      <c r="A103" s="8">
        <v>45444</v>
      </c>
      <c r="B103" s="5">
        <v>103</v>
      </c>
      <c r="C103">
        <v>5</v>
      </c>
      <c r="D103" s="1">
        <v>54</v>
      </c>
    </row>
    <row r="104" spans="1:4" x14ac:dyDescent="0.25">
      <c r="A104" s="8">
        <v>45474</v>
      </c>
      <c r="B104" s="5">
        <v>103</v>
      </c>
      <c r="C104">
        <v>0</v>
      </c>
      <c r="D104" s="1">
        <v>0</v>
      </c>
    </row>
    <row r="105" spans="1:4" x14ac:dyDescent="0.25">
      <c r="A105" s="8">
        <v>45505</v>
      </c>
      <c r="B105" s="5">
        <v>103</v>
      </c>
      <c r="C105">
        <v>0</v>
      </c>
      <c r="D105" s="1">
        <v>0</v>
      </c>
    </row>
    <row r="106" spans="1:4" x14ac:dyDescent="0.25">
      <c r="A106" s="8">
        <v>45536</v>
      </c>
      <c r="B106" s="5">
        <v>103</v>
      </c>
      <c r="C106">
        <v>0</v>
      </c>
      <c r="D106" s="1">
        <v>0</v>
      </c>
    </row>
    <row r="107" spans="1:4" x14ac:dyDescent="0.25">
      <c r="A107" s="8">
        <v>45566</v>
      </c>
      <c r="B107" s="5">
        <v>103</v>
      </c>
      <c r="C107">
        <v>0</v>
      </c>
      <c r="D107" s="1">
        <v>0</v>
      </c>
    </row>
    <row r="108" spans="1:4" x14ac:dyDescent="0.25">
      <c r="A108" s="8">
        <v>45597</v>
      </c>
      <c r="B108" s="5">
        <v>103</v>
      </c>
      <c r="C108">
        <v>0</v>
      </c>
      <c r="D108" s="1">
        <v>0</v>
      </c>
    </row>
    <row r="109" spans="1:4" x14ac:dyDescent="0.25">
      <c r="A109" s="8">
        <v>45627</v>
      </c>
      <c r="B109" s="5">
        <v>103</v>
      </c>
      <c r="C109">
        <v>0</v>
      </c>
      <c r="D10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DateDimension</vt:lpstr>
      <vt:lpstr>ProductLineDimension</vt:lpstr>
      <vt:lpstr>SalesPlanActualForecast</vt:lpstr>
      <vt:lpstr>CostsPlanActualForecast</vt:lpstr>
      <vt:lpstr>ConversionRate</vt:lpstr>
      <vt:lpstr>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Guenther</dc:creator>
  <cp:lastModifiedBy>Philipp Guenther</cp:lastModifiedBy>
  <dcterms:created xsi:type="dcterms:W3CDTF">2024-11-13T06:49:05Z</dcterms:created>
  <dcterms:modified xsi:type="dcterms:W3CDTF">2024-11-13T10:39:42Z</dcterms:modified>
</cp:coreProperties>
</file>