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hidePivotFieldList="1" autoCompressPictures="0"/>
  <bookViews>
    <workbookView xWindow="0" yWindow="0" windowWidth="25600" windowHeight="14380" tabRatio="500" activeTab="1"/>
  </bookViews>
  <sheets>
    <sheet name="CaptorBoard.csv" sheetId="1" r:id="rId1"/>
    <sheet name="command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6" l="1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" i="6"/>
  <c r="K3" i="6"/>
  <c r="K35" i="6"/>
  <c r="G30" i="6"/>
  <c r="H30" i="6"/>
  <c r="G18" i="6"/>
  <c r="H18" i="6"/>
  <c r="G31" i="6"/>
  <c r="H31" i="6"/>
  <c r="G24" i="6"/>
  <c r="H24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9" i="6"/>
  <c r="H19" i="6"/>
  <c r="G20" i="6"/>
  <c r="H20" i="6"/>
  <c r="G21" i="6"/>
  <c r="H21" i="6"/>
  <c r="G22" i="6"/>
  <c r="H22" i="6"/>
  <c r="G23" i="6"/>
  <c r="H23" i="6"/>
  <c r="G25" i="6"/>
  <c r="H25" i="6"/>
  <c r="G26" i="6"/>
  <c r="H26" i="6"/>
  <c r="G27" i="6"/>
  <c r="H27" i="6"/>
  <c r="G28" i="6"/>
  <c r="H28" i="6"/>
  <c r="G29" i="6"/>
  <c r="H29" i="6"/>
  <c r="G32" i="6"/>
  <c r="H32" i="6"/>
  <c r="G33" i="6"/>
  <c r="H33" i="6"/>
  <c r="G34" i="6"/>
  <c r="H34" i="6"/>
  <c r="H35" i="6"/>
</calcChain>
</file>

<file path=xl/sharedStrings.xml><?xml version="1.0" encoding="utf-8"?>
<sst xmlns="http://schemas.openxmlformats.org/spreadsheetml/2006/main" count="232" uniqueCount="141">
  <si>
    <t>Reference</t>
  </si>
  <si>
    <t xml:space="preserve"> Value</t>
  </si>
  <si>
    <t xml:space="preserve"> Footprint</t>
  </si>
  <si>
    <t>C2</t>
  </si>
  <si>
    <t>10uF</t>
  </si>
  <si>
    <t>Capacitors_SMD:c_elec_5x5.3</t>
  </si>
  <si>
    <t>C3</t>
  </si>
  <si>
    <t>100nF</t>
  </si>
  <si>
    <t>Capacitors_SMD:C_0805</t>
  </si>
  <si>
    <t>R3</t>
  </si>
  <si>
    <t>10R</t>
  </si>
  <si>
    <t>Resistors_SMD:R_0805</t>
  </si>
  <si>
    <t>D2</t>
  </si>
  <si>
    <t>BAS32L</t>
  </si>
  <si>
    <t>Diodes_SMD:Diode-MiniMELF_Standard</t>
  </si>
  <si>
    <t>R2</t>
  </si>
  <si>
    <t>1k</t>
  </si>
  <si>
    <t>D1</t>
  </si>
  <si>
    <t>R1</t>
  </si>
  <si>
    <t>68k</t>
  </si>
  <si>
    <t>C1</t>
  </si>
  <si>
    <t>C4</t>
  </si>
  <si>
    <t>C5</t>
  </si>
  <si>
    <t>TPSA106K010R0900</t>
  </si>
  <si>
    <t>SMD_Packages:SMD-1206_Pol</t>
  </si>
  <si>
    <t>C6</t>
  </si>
  <si>
    <t>20pF</t>
  </si>
  <si>
    <t>C7</t>
  </si>
  <si>
    <t>Y1</t>
  </si>
  <si>
    <t>FQ7050B-8.000</t>
  </si>
  <si>
    <t>pfo:SMD_Crystal_FQ7050_Series</t>
  </si>
  <si>
    <t>C8</t>
  </si>
  <si>
    <t>C9</t>
  </si>
  <si>
    <t>C10</t>
  </si>
  <si>
    <t>C11</t>
  </si>
  <si>
    <t>R4</t>
  </si>
  <si>
    <t>2.2k</t>
  </si>
  <si>
    <t>R5</t>
  </si>
  <si>
    <t>CON1</t>
  </si>
  <si>
    <t>MINI-USB-SHELD-MC32598</t>
  </si>
  <si>
    <t>pfo:USB_Mini-B</t>
  </si>
  <si>
    <t>P1</t>
  </si>
  <si>
    <t>Prog</t>
  </si>
  <si>
    <t>Pin_Headers:Pin_Header_Straight_1x06</t>
  </si>
  <si>
    <t>U1</t>
  </si>
  <si>
    <t>PIC32MX795F512H-80I-PT</t>
  </si>
  <si>
    <t>Housings_QFP:TQFP-64_10x10mm_Pitch0.5mm</t>
  </si>
  <si>
    <t>U2</t>
  </si>
  <si>
    <t>MRF24J40MA-I-RM</t>
  </si>
  <si>
    <t>pfo:MRF24J40MA</t>
  </si>
  <si>
    <t>C12</t>
  </si>
  <si>
    <t>U4</t>
  </si>
  <si>
    <t>MPL115A2</t>
  </si>
  <si>
    <t>pfo:MPL115A2</t>
  </si>
  <si>
    <t>C13</t>
  </si>
  <si>
    <t>C14</t>
  </si>
  <si>
    <t>1uF</t>
  </si>
  <si>
    <t>U3</t>
  </si>
  <si>
    <t>HTU21</t>
  </si>
  <si>
    <t>pfo:HTU21</t>
  </si>
  <si>
    <t>C15</t>
  </si>
  <si>
    <t>D3</t>
  </si>
  <si>
    <t>POWER</t>
  </si>
  <si>
    <t>pfo:LED-1206-Guide</t>
  </si>
  <si>
    <t>D4</t>
  </si>
  <si>
    <t>CONF</t>
  </si>
  <si>
    <t>D5</t>
  </si>
  <si>
    <t>ECO</t>
  </si>
  <si>
    <t>D6</t>
  </si>
  <si>
    <t>CONF-1Â°C</t>
  </si>
  <si>
    <t>D7</t>
  </si>
  <si>
    <t>CONF-2Â°C</t>
  </si>
  <si>
    <t>R7</t>
  </si>
  <si>
    <t>R8</t>
  </si>
  <si>
    <t>R9</t>
  </si>
  <si>
    <t>R10</t>
  </si>
  <si>
    <t>R11</t>
  </si>
  <si>
    <t>SW1</t>
  </si>
  <si>
    <t>CST06S08H</t>
  </si>
  <si>
    <t>pfo:CST06S</t>
  </si>
  <si>
    <t>R6</t>
  </si>
  <si>
    <t>P2</t>
  </si>
  <si>
    <t>Connect:bornier4</t>
  </si>
  <si>
    <t>Q1</t>
  </si>
  <si>
    <t>IRLM6402TRPBF</t>
  </si>
  <si>
    <t>Housings_SOT-23_SOT-143_TSOT-6:SOT-23</t>
  </si>
  <si>
    <t>D8</t>
  </si>
  <si>
    <t>B340A-E3/61T</t>
  </si>
  <si>
    <t>Diodes_SMD:Diode-SMB_Standard</t>
  </si>
  <si>
    <t>U6</t>
  </si>
  <si>
    <t>TC1262-3.3VDB</t>
  </si>
  <si>
    <t>SMD_Packages:SOT-223</t>
  </si>
  <si>
    <t>C16</t>
  </si>
  <si>
    <t>Capacitors_SMD:c_elec_4x5.3</t>
  </si>
  <si>
    <t>U5</t>
  </si>
  <si>
    <t>pfo:VTX-214-005-x</t>
  </si>
  <si>
    <t>R12</t>
  </si>
  <si>
    <t>R13</t>
  </si>
  <si>
    <t>U7</t>
  </si>
  <si>
    <t>MOC3042M</t>
  </si>
  <si>
    <t>Housings_DIP:DIP-6__300_ELL</t>
  </si>
  <si>
    <t>U8</t>
  </si>
  <si>
    <t>D10</t>
  </si>
  <si>
    <t>1N4004</t>
  </si>
  <si>
    <t>Diodes_ThroughHole:Diode_DO-41_SOD81_Horizontal_RM10</t>
  </si>
  <si>
    <t>D9</t>
  </si>
  <si>
    <t>F1</t>
  </si>
  <si>
    <t>F_Small</t>
  </si>
  <si>
    <t>Fuse_Holders_and_Fuses:Fuseholder5x20_horiz_SemiClosed_Casing10x25mm</t>
  </si>
  <si>
    <t>P3</t>
  </si>
  <si>
    <t>EXT</t>
  </si>
  <si>
    <t>Pin_Headers:Pin_Header_Straight_1x04</t>
  </si>
  <si>
    <t>Farnell ref</t>
  </si>
  <si>
    <t>Valeur</t>
  </si>
  <si>
    <t>Count</t>
  </si>
  <si>
    <t>Unit Price</t>
  </si>
  <si>
    <t>Sub total</t>
  </si>
  <si>
    <t>LED</t>
  </si>
  <si>
    <t>Foot print</t>
  </si>
  <si>
    <t>C_0805</t>
  </si>
  <si>
    <t>Command min</t>
  </si>
  <si>
    <t>C_elec_5x5.3</t>
  </si>
  <si>
    <t>C_elec_4x5.3</t>
  </si>
  <si>
    <t>R_0805</t>
  </si>
  <si>
    <t>DO41</t>
  </si>
  <si>
    <t>Diode-SMB_Standard</t>
  </si>
  <si>
    <t>560R</t>
  </si>
  <si>
    <t>For 1 board</t>
  </si>
  <si>
    <t>Diode-MiniMELF_Standard</t>
  </si>
  <si>
    <t>Fuseholder5x20_horiz_SemiClosed_Casing10x25mm</t>
  </si>
  <si>
    <t>Fuse</t>
  </si>
  <si>
    <t>5x20mm</t>
  </si>
  <si>
    <t>Support DIP6</t>
  </si>
  <si>
    <t>VTX-214-005-005</t>
  </si>
  <si>
    <t>6 pin</t>
  </si>
  <si>
    <t>4 pin</t>
  </si>
  <si>
    <t>bornier4 phoenix mors 4</t>
  </si>
  <si>
    <t>Equipe</t>
  </si>
  <si>
    <t>For 2 board</t>
  </si>
  <si>
    <t>LED-3mm</t>
  </si>
  <si>
    <t>SHT21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</si>
</sst>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3" workbookViewId="0">
      <selection activeCell="C52" sqref="C52"/>
    </sheetView>
  </sheetViews>
  <sheetFormatPr baseColWidth="10" defaultRowHeight="15" x14ac:dyDescent="0"/>
  <cols>
    <col min="1" max="1" width="9.5" bestFit="1" customWidth="1"/>
    <col min="2" max="2" width="23.33203125" bestFit="1" customWidth="1"/>
    <col min="3" max="3" width="65.1640625" bestFit="1" customWidth="1"/>
    <col min="4" max="4" width="26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6</v>
      </c>
      <c r="B2" t="s">
        <v>7</v>
      </c>
      <c r="C2" t="s">
        <v>8</v>
      </c>
    </row>
    <row r="3" spans="1:3">
      <c r="A3" t="s">
        <v>20</v>
      </c>
      <c r="B3" t="s">
        <v>7</v>
      </c>
      <c r="C3" t="s">
        <v>8</v>
      </c>
    </row>
    <row r="4" spans="1:3">
      <c r="A4" t="s">
        <v>21</v>
      </c>
      <c r="B4" t="s">
        <v>7</v>
      </c>
      <c r="C4" t="s">
        <v>8</v>
      </c>
    </row>
    <row r="5" spans="1:3">
      <c r="A5" t="s">
        <v>31</v>
      </c>
      <c r="B5" t="s">
        <v>7</v>
      </c>
      <c r="C5" t="s">
        <v>8</v>
      </c>
    </row>
    <row r="6" spans="1:3">
      <c r="A6" t="s">
        <v>32</v>
      </c>
      <c r="B6" t="s">
        <v>7</v>
      </c>
      <c r="C6" t="s">
        <v>8</v>
      </c>
    </row>
    <row r="7" spans="1:3">
      <c r="A7" t="s">
        <v>33</v>
      </c>
      <c r="B7" t="s">
        <v>7</v>
      </c>
      <c r="C7" t="s">
        <v>8</v>
      </c>
    </row>
    <row r="8" spans="1:3">
      <c r="A8" t="s">
        <v>34</v>
      </c>
      <c r="B8" t="s">
        <v>7</v>
      </c>
      <c r="C8" t="s">
        <v>8</v>
      </c>
    </row>
    <row r="9" spans="1:3">
      <c r="A9" t="s">
        <v>50</v>
      </c>
      <c r="B9" t="s">
        <v>7</v>
      </c>
      <c r="C9" t="s">
        <v>8</v>
      </c>
    </row>
    <row r="10" spans="1:3">
      <c r="A10" t="s">
        <v>54</v>
      </c>
      <c r="B10" t="s">
        <v>7</v>
      </c>
      <c r="C10" t="s">
        <v>8</v>
      </c>
    </row>
    <row r="11" spans="1:3">
      <c r="A11" t="s">
        <v>60</v>
      </c>
      <c r="B11" t="s">
        <v>7</v>
      </c>
      <c r="C11" t="s">
        <v>8</v>
      </c>
    </row>
    <row r="12" spans="1:3">
      <c r="A12" t="s">
        <v>9</v>
      </c>
      <c r="B12" t="s">
        <v>10</v>
      </c>
      <c r="C12" t="s">
        <v>11</v>
      </c>
    </row>
    <row r="13" spans="1:3">
      <c r="A13" t="s">
        <v>3</v>
      </c>
      <c r="B13" t="s">
        <v>4</v>
      </c>
      <c r="C13" t="s">
        <v>5</v>
      </c>
    </row>
    <row r="14" spans="1:3">
      <c r="A14" t="s">
        <v>15</v>
      </c>
      <c r="B14" t="s">
        <v>16</v>
      </c>
      <c r="C14" t="s">
        <v>11</v>
      </c>
    </row>
    <row r="15" spans="1:3">
      <c r="A15" t="s">
        <v>72</v>
      </c>
      <c r="B15" t="s">
        <v>16</v>
      </c>
      <c r="C15" t="s">
        <v>11</v>
      </c>
    </row>
    <row r="16" spans="1:3">
      <c r="A16" t="s">
        <v>73</v>
      </c>
      <c r="B16" t="s">
        <v>16</v>
      </c>
      <c r="C16" t="s">
        <v>11</v>
      </c>
    </row>
    <row r="17" spans="1:3">
      <c r="A17" t="s">
        <v>74</v>
      </c>
      <c r="B17" t="s">
        <v>16</v>
      </c>
      <c r="C17" t="s">
        <v>11</v>
      </c>
    </row>
    <row r="18" spans="1:3">
      <c r="A18" t="s">
        <v>75</v>
      </c>
      <c r="B18" t="s">
        <v>16</v>
      </c>
      <c r="C18" t="s">
        <v>11</v>
      </c>
    </row>
    <row r="19" spans="1:3">
      <c r="A19" t="s">
        <v>76</v>
      </c>
      <c r="B19" t="s">
        <v>16</v>
      </c>
      <c r="C19" t="s">
        <v>11</v>
      </c>
    </row>
    <row r="20" spans="1:3">
      <c r="A20" t="s">
        <v>80</v>
      </c>
      <c r="B20" t="s">
        <v>16</v>
      </c>
      <c r="C20" t="s">
        <v>11</v>
      </c>
    </row>
    <row r="21" spans="1:3">
      <c r="A21" t="s">
        <v>102</v>
      </c>
      <c r="B21" t="s">
        <v>103</v>
      </c>
      <c r="C21" t="s">
        <v>104</v>
      </c>
    </row>
    <row r="22" spans="1:3">
      <c r="A22" t="s">
        <v>105</v>
      </c>
      <c r="B22" t="s">
        <v>103</v>
      </c>
      <c r="C22" t="s">
        <v>104</v>
      </c>
    </row>
    <row r="23" spans="1:3">
      <c r="A23" t="s">
        <v>55</v>
      </c>
      <c r="B23" t="s">
        <v>56</v>
      </c>
      <c r="C23" t="s">
        <v>8</v>
      </c>
    </row>
    <row r="24" spans="1:3">
      <c r="A24" t="s">
        <v>92</v>
      </c>
      <c r="B24" t="s">
        <v>56</v>
      </c>
      <c r="C24" t="s">
        <v>93</v>
      </c>
    </row>
    <row r="25" spans="1:3">
      <c r="A25" t="s">
        <v>35</v>
      </c>
      <c r="B25" t="s">
        <v>36</v>
      </c>
      <c r="C25" t="s">
        <v>11</v>
      </c>
    </row>
    <row r="26" spans="1:3">
      <c r="A26" t="s">
        <v>37</v>
      </c>
      <c r="B26" t="s">
        <v>36</v>
      </c>
      <c r="C26" t="s">
        <v>11</v>
      </c>
    </row>
    <row r="27" spans="1:3">
      <c r="A27" t="s">
        <v>25</v>
      </c>
      <c r="B27" t="s">
        <v>26</v>
      </c>
      <c r="C27" t="s">
        <v>8</v>
      </c>
    </row>
    <row r="28" spans="1:3">
      <c r="A28" t="s">
        <v>27</v>
      </c>
      <c r="B28" t="s">
        <v>26</v>
      </c>
      <c r="C28" t="s">
        <v>8</v>
      </c>
    </row>
    <row r="29" spans="1:3">
      <c r="A29" t="s">
        <v>96</v>
      </c>
      <c r="B29" t="s">
        <v>126</v>
      </c>
      <c r="C29" t="s">
        <v>11</v>
      </c>
    </row>
    <row r="30" spans="1:3">
      <c r="A30" t="s">
        <v>97</v>
      </c>
      <c r="B30" t="s">
        <v>126</v>
      </c>
      <c r="C30" t="s">
        <v>11</v>
      </c>
    </row>
    <row r="31" spans="1:3">
      <c r="A31" t="s">
        <v>18</v>
      </c>
      <c r="B31" t="s">
        <v>19</v>
      </c>
      <c r="C31" t="s">
        <v>11</v>
      </c>
    </row>
    <row r="32" spans="1:3">
      <c r="A32" t="s">
        <v>86</v>
      </c>
      <c r="B32" t="s">
        <v>87</v>
      </c>
      <c r="C32" t="s">
        <v>88</v>
      </c>
    </row>
    <row r="33" spans="1:3">
      <c r="A33" t="s">
        <v>12</v>
      </c>
      <c r="B33" t="s">
        <v>13</v>
      </c>
      <c r="C33" t="s">
        <v>14</v>
      </c>
    </row>
    <row r="34" spans="1:3">
      <c r="A34" t="s">
        <v>17</v>
      </c>
      <c r="B34" t="s">
        <v>13</v>
      </c>
      <c r="C34" t="s">
        <v>14</v>
      </c>
    </row>
    <row r="35" spans="1:3">
      <c r="A35" t="s">
        <v>64</v>
      </c>
      <c r="B35" t="s">
        <v>65</v>
      </c>
      <c r="C35" t="s">
        <v>63</v>
      </c>
    </row>
    <row r="36" spans="1:3">
      <c r="A36" t="s">
        <v>68</v>
      </c>
      <c r="B36" t="s">
        <v>69</v>
      </c>
      <c r="C36" t="s">
        <v>63</v>
      </c>
    </row>
    <row r="37" spans="1:3">
      <c r="A37" t="s">
        <v>70</v>
      </c>
      <c r="B37" t="s">
        <v>71</v>
      </c>
      <c r="C37" t="s">
        <v>63</v>
      </c>
    </row>
    <row r="38" spans="1:3">
      <c r="A38" t="s">
        <v>77</v>
      </c>
      <c r="B38" t="s">
        <v>78</v>
      </c>
      <c r="C38" t="s">
        <v>79</v>
      </c>
    </row>
    <row r="39" spans="1:3">
      <c r="A39" t="s">
        <v>66</v>
      </c>
      <c r="B39" t="s">
        <v>67</v>
      </c>
      <c r="C39" t="s">
        <v>63</v>
      </c>
    </row>
    <row r="40" spans="1:3">
      <c r="A40" t="s">
        <v>109</v>
      </c>
      <c r="B40" t="s">
        <v>110</v>
      </c>
      <c r="C40" t="s">
        <v>111</v>
      </c>
    </row>
    <row r="41" spans="1:3">
      <c r="A41" t="s">
        <v>106</v>
      </c>
      <c r="B41" t="s">
        <v>107</v>
      </c>
      <c r="C41" t="s">
        <v>108</v>
      </c>
    </row>
    <row r="42" spans="1:3">
      <c r="A42" t="s">
        <v>28</v>
      </c>
      <c r="B42" t="s">
        <v>29</v>
      </c>
      <c r="C42" t="s">
        <v>30</v>
      </c>
    </row>
    <row r="43" spans="1:3">
      <c r="A43" t="s">
        <v>57</v>
      </c>
      <c r="B43" t="s">
        <v>58</v>
      </c>
      <c r="C43" t="s">
        <v>59</v>
      </c>
    </row>
    <row r="44" spans="1:3">
      <c r="A44" t="s">
        <v>83</v>
      </c>
      <c r="B44" t="s">
        <v>84</v>
      </c>
      <c r="C44" t="s">
        <v>85</v>
      </c>
    </row>
    <row r="45" spans="1:3">
      <c r="A45" t="s">
        <v>38</v>
      </c>
      <c r="B45" t="s">
        <v>39</v>
      </c>
      <c r="C45" t="s">
        <v>40</v>
      </c>
    </row>
    <row r="46" spans="1:3">
      <c r="A46" t="s">
        <v>98</v>
      </c>
      <c r="B46" t="s">
        <v>99</v>
      </c>
      <c r="C46" t="s">
        <v>100</v>
      </c>
    </row>
    <row r="47" spans="1:3">
      <c r="A47" t="s">
        <v>101</v>
      </c>
      <c r="B47" t="s">
        <v>99</v>
      </c>
      <c r="C47" t="s">
        <v>100</v>
      </c>
    </row>
    <row r="48" spans="1:3">
      <c r="A48" t="s">
        <v>51</v>
      </c>
      <c r="B48" t="s">
        <v>52</v>
      </c>
      <c r="C48" t="s">
        <v>53</v>
      </c>
    </row>
    <row r="49" spans="1:3">
      <c r="A49" t="s">
        <v>47</v>
      </c>
      <c r="B49" t="s">
        <v>48</v>
      </c>
      <c r="C49" t="s">
        <v>49</v>
      </c>
    </row>
    <row r="50" spans="1:3">
      <c r="A50" t="s">
        <v>44</v>
      </c>
      <c r="B50" t="s">
        <v>45</v>
      </c>
      <c r="C50" t="s">
        <v>46</v>
      </c>
    </row>
    <row r="51" spans="1:3">
      <c r="A51" t="s">
        <v>61</v>
      </c>
      <c r="B51" t="s">
        <v>62</v>
      </c>
      <c r="C51" t="s">
        <v>63</v>
      </c>
    </row>
    <row r="52" spans="1:3">
      <c r="A52" t="s">
        <v>81</v>
      </c>
      <c r="B52" t="s">
        <v>62</v>
      </c>
      <c r="C52" t="s">
        <v>82</v>
      </c>
    </row>
    <row r="53" spans="1:3">
      <c r="A53" t="s">
        <v>41</v>
      </c>
      <c r="B53" t="s">
        <v>42</v>
      </c>
      <c r="C53" t="s">
        <v>43</v>
      </c>
    </row>
    <row r="54" spans="1:3">
      <c r="A54" t="s">
        <v>89</v>
      </c>
      <c r="B54" t="s">
        <v>90</v>
      </c>
      <c r="C54" t="s">
        <v>91</v>
      </c>
    </row>
    <row r="55" spans="1:3">
      <c r="A55" t="s">
        <v>22</v>
      </c>
      <c r="B55" t="s">
        <v>23</v>
      </c>
      <c r="C55" t="s">
        <v>24</v>
      </c>
    </row>
    <row r="56" spans="1:3">
      <c r="A56" t="s">
        <v>94</v>
      </c>
      <c r="B56" t="s">
        <v>133</v>
      </c>
      <c r="C56" t="s">
        <v>95</v>
      </c>
    </row>
  </sheetData>
  <sortState ref="A1:E56">
    <sortCondition ref="B2"/>
  </sortState>
  <dataConsolidate function="count">
    <dataRefs count="1">
      <dataRef ref="B2:B56" sheet="CaptorBoard.csv"/>
    </dataRefs>
  </dataConsolid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E22" sqref="E22"/>
    </sheetView>
  </sheetViews>
  <sheetFormatPr baseColWidth="10" defaultRowHeight="15" x14ac:dyDescent="0"/>
  <cols>
    <col min="1" max="1" width="23.33203125" bestFit="1" customWidth="1"/>
    <col min="2" max="2" width="44" bestFit="1" customWidth="1"/>
    <col min="3" max="3" width="6.1640625" bestFit="1" customWidth="1"/>
    <col min="4" max="4" width="9.5" bestFit="1" customWidth="1"/>
    <col min="5" max="5" width="9.1640625" bestFit="1" customWidth="1"/>
    <col min="6" max="6" width="13.1640625" bestFit="1" customWidth="1"/>
    <col min="7" max="7" width="6.1640625" bestFit="1" customWidth="1"/>
    <col min="8" max="8" width="8.5" bestFit="1" customWidth="1"/>
    <col min="10" max="10" width="6.1640625" bestFit="1" customWidth="1"/>
    <col min="11" max="11" width="8.5" bestFit="1" customWidth="1"/>
  </cols>
  <sheetData>
    <row r="1" spans="1:11">
      <c r="A1" s="2"/>
      <c r="B1" s="2"/>
      <c r="C1" s="2"/>
      <c r="D1" s="2"/>
      <c r="E1" s="2"/>
      <c r="F1" s="2"/>
      <c r="G1" s="2" t="s">
        <v>127</v>
      </c>
      <c r="H1" s="2"/>
      <c r="I1" s="2" t="s">
        <v>138</v>
      </c>
      <c r="J1" s="2"/>
      <c r="K1" s="2"/>
    </row>
    <row r="2" spans="1:11">
      <c r="A2" s="1" t="s">
        <v>113</v>
      </c>
      <c r="B2" s="1" t="s">
        <v>118</v>
      </c>
      <c r="C2" s="1" t="s">
        <v>114</v>
      </c>
      <c r="D2" s="1" t="s">
        <v>112</v>
      </c>
      <c r="E2" s="1" t="s">
        <v>115</v>
      </c>
      <c r="F2" s="1" t="s">
        <v>120</v>
      </c>
      <c r="G2" s="1" t="s">
        <v>114</v>
      </c>
      <c r="H2" s="1" t="s">
        <v>116</v>
      </c>
      <c r="I2" s="1" t="s">
        <v>137</v>
      </c>
      <c r="J2" s="1" t="s">
        <v>114</v>
      </c>
      <c r="K2" s="1" t="s">
        <v>116</v>
      </c>
    </row>
    <row r="3" spans="1:11">
      <c r="A3" s="1" t="s">
        <v>7</v>
      </c>
      <c r="B3" s="1" t="s">
        <v>119</v>
      </c>
      <c r="C3" s="1">
        <v>1</v>
      </c>
      <c r="D3" s="1">
        <v>1759265</v>
      </c>
      <c r="E3" s="1">
        <v>1.35E-2</v>
      </c>
      <c r="F3" s="1">
        <v>10</v>
      </c>
      <c r="G3" s="1">
        <f>ROUNDUP(C3/F3,0)*F3</f>
        <v>10</v>
      </c>
      <c r="H3" s="1">
        <f>G3*E3</f>
        <v>0.13500000000000001</v>
      </c>
      <c r="I3" s="1">
        <v>2</v>
      </c>
      <c r="J3" s="1">
        <f>ROUNDUP(($C3*I3)/$F3,0)*$F3</f>
        <v>10</v>
      </c>
      <c r="K3" s="1">
        <f>$E3*J3</f>
        <v>0.13500000000000001</v>
      </c>
    </row>
    <row r="4" spans="1:11">
      <c r="A4" s="1" t="s">
        <v>10</v>
      </c>
      <c r="B4" s="1" t="s">
        <v>123</v>
      </c>
      <c r="C4" s="1">
        <v>1</v>
      </c>
      <c r="D4" s="1">
        <v>2333541</v>
      </c>
      <c r="E4" s="1">
        <v>4.5999999999999999E-2</v>
      </c>
      <c r="F4">
        <v>1</v>
      </c>
      <c r="G4" s="1">
        <f t="shared" ref="G4:G34" si="0">ROUNDUP(C4/F4,0)*F4</f>
        <v>1</v>
      </c>
      <c r="H4" s="1">
        <f t="shared" ref="H4:H34" si="1">G4*E4</f>
        <v>4.5999999999999999E-2</v>
      </c>
      <c r="I4" s="1">
        <v>2</v>
      </c>
      <c r="J4" s="1">
        <f t="shared" ref="J4:J34" si="2">ROUNDUP(($C4*I4)/$F4,0)*$F4</f>
        <v>2</v>
      </c>
      <c r="K4" s="1">
        <f t="shared" ref="K4:K34" si="3">$E4*J4</f>
        <v>9.1999999999999998E-2</v>
      </c>
    </row>
    <row r="5" spans="1:11">
      <c r="A5" s="1" t="s">
        <v>4</v>
      </c>
      <c r="B5" s="1" t="s">
        <v>121</v>
      </c>
      <c r="C5" s="1">
        <v>1</v>
      </c>
      <c r="D5" s="1">
        <v>1870611</v>
      </c>
      <c r="E5" s="1">
        <v>0.27600000000000002</v>
      </c>
      <c r="F5">
        <v>10</v>
      </c>
      <c r="G5" s="1">
        <f t="shared" si="0"/>
        <v>10</v>
      </c>
      <c r="H5" s="1">
        <f t="shared" si="1"/>
        <v>2.7600000000000002</v>
      </c>
      <c r="I5" s="1">
        <v>2</v>
      </c>
      <c r="J5" s="1">
        <f t="shared" si="2"/>
        <v>10</v>
      </c>
      <c r="K5" s="1">
        <f t="shared" si="3"/>
        <v>2.7600000000000002</v>
      </c>
    </row>
    <row r="6" spans="1:11">
      <c r="A6" s="1" t="s">
        <v>16</v>
      </c>
      <c r="B6" s="1" t="s">
        <v>123</v>
      </c>
      <c r="C6" s="1">
        <v>7</v>
      </c>
      <c r="D6" s="1">
        <v>9333711</v>
      </c>
      <c r="E6" s="1">
        <v>2.4299999999999999E-2</v>
      </c>
      <c r="F6">
        <v>50</v>
      </c>
      <c r="G6" s="1">
        <f t="shared" si="0"/>
        <v>50</v>
      </c>
      <c r="H6" s="1">
        <f t="shared" si="1"/>
        <v>1.2149999999999999</v>
      </c>
      <c r="I6" s="1">
        <v>2</v>
      </c>
      <c r="J6" s="1">
        <f t="shared" si="2"/>
        <v>50</v>
      </c>
      <c r="K6" s="1">
        <f t="shared" si="3"/>
        <v>1.2149999999999999</v>
      </c>
    </row>
    <row r="7" spans="1:11">
      <c r="A7" s="1" t="s">
        <v>103</v>
      </c>
      <c r="B7" s="1" t="s">
        <v>124</v>
      </c>
      <c r="C7" s="1">
        <v>2</v>
      </c>
      <c r="D7" s="1">
        <v>1467510</v>
      </c>
      <c r="E7" s="1">
        <v>0.13400000000000001</v>
      </c>
      <c r="F7">
        <v>1</v>
      </c>
      <c r="G7" s="1">
        <f t="shared" si="0"/>
        <v>2</v>
      </c>
      <c r="H7" s="1">
        <f t="shared" si="1"/>
        <v>0.26800000000000002</v>
      </c>
      <c r="I7" s="1">
        <v>1</v>
      </c>
      <c r="J7" s="1">
        <f t="shared" si="2"/>
        <v>2</v>
      </c>
      <c r="K7" s="1">
        <f t="shared" si="3"/>
        <v>0.26800000000000002</v>
      </c>
    </row>
    <row r="8" spans="1:11">
      <c r="A8" s="1" t="s">
        <v>56</v>
      </c>
      <c r="B8" s="1" t="s">
        <v>119</v>
      </c>
      <c r="C8" s="1">
        <v>1</v>
      </c>
      <c r="D8" s="1">
        <v>1637035</v>
      </c>
      <c r="E8" s="1">
        <v>0.10199999999999999</v>
      </c>
      <c r="F8" s="1">
        <v>5</v>
      </c>
      <c r="G8" s="1">
        <f t="shared" si="0"/>
        <v>5</v>
      </c>
      <c r="H8" s="1">
        <f t="shared" si="1"/>
        <v>0.51</v>
      </c>
      <c r="I8" s="1">
        <v>2</v>
      </c>
      <c r="J8" s="1">
        <f t="shared" si="2"/>
        <v>5</v>
      </c>
      <c r="K8" s="1">
        <f t="shared" si="3"/>
        <v>0.51</v>
      </c>
    </row>
    <row r="9" spans="1:11">
      <c r="A9" s="1" t="s">
        <v>56</v>
      </c>
      <c r="B9" s="1" t="s">
        <v>122</v>
      </c>
      <c r="C9" s="1">
        <v>1</v>
      </c>
      <c r="D9" s="1">
        <v>1187020</v>
      </c>
      <c r="E9" s="1">
        <v>0.67500000000000004</v>
      </c>
      <c r="F9">
        <v>5</v>
      </c>
      <c r="G9" s="1">
        <f t="shared" si="0"/>
        <v>5</v>
      </c>
      <c r="H9" s="1">
        <f t="shared" si="1"/>
        <v>3.375</v>
      </c>
      <c r="I9" s="1">
        <v>2</v>
      </c>
      <c r="J9" s="1">
        <f t="shared" si="2"/>
        <v>5</v>
      </c>
      <c r="K9" s="1">
        <f t="shared" si="3"/>
        <v>3.375</v>
      </c>
    </row>
    <row r="10" spans="1:11">
      <c r="A10" s="1" t="s">
        <v>36</v>
      </c>
      <c r="B10" s="1" t="s">
        <v>123</v>
      </c>
      <c r="C10" s="1">
        <v>2</v>
      </c>
      <c r="D10" s="1">
        <v>2333608</v>
      </c>
      <c r="E10" s="1">
        <v>4.5999999999999999E-2</v>
      </c>
      <c r="F10">
        <v>1</v>
      </c>
      <c r="G10" s="1">
        <f t="shared" si="0"/>
        <v>2</v>
      </c>
      <c r="H10" s="1">
        <f t="shared" si="1"/>
        <v>9.1999999999999998E-2</v>
      </c>
      <c r="I10" s="1">
        <v>2</v>
      </c>
      <c r="J10" s="1">
        <f t="shared" si="2"/>
        <v>4</v>
      </c>
      <c r="K10" s="1">
        <f t="shared" si="3"/>
        <v>0.184</v>
      </c>
    </row>
    <row r="11" spans="1:11">
      <c r="A11" s="1" t="s">
        <v>26</v>
      </c>
      <c r="B11" s="1" t="s">
        <v>119</v>
      </c>
      <c r="C11" s="1">
        <v>2</v>
      </c>
      <c r="D11" s="1">
        <v>2332762</v>
      </c>
      <c r="E11" s="1">
        <v>0.215</v>
      </c>
      <c r="F11">
        <v>10</v>
      </c>
      <c r="G11" s="1">
        <f t="shared" si="0"/>
        <v>10</v>
      </c>
      <c r="H11" s="1">
        <f t="shared" si="1"/>
        <v>2.15</v>
      </c>
      <c r="I11" s="1">
        <v>2</v>
      </c>
      <c r="J11" s="1">
        <f t="shared" si="2"/>
        <v>10</v>
      </c>
      <c r="K11" s="1">
        <f t="shared" si="3"/>
        <v>2.15</v>
      </c>
    </row>
    <row r="12" spans="1:11">
      <c r="A12" s="1" t="s">
        <v>126</v>
      </c>
      <c r="B12" s="1" t="s">
        <v>123</v>
      </c>
      <c r="C12" s="1">
        <v>2</v>
      </c>
      <c r="D12" s="1">
        <v>2331793</v>
      </c>
      <c r="E12" s="1">
        <v>1.9699999999999999E-2</v>
      </c>
      <c r="F12">
        <v>10</v>
      </c>
      <c r="G12" s="1">
        <f t="shared" si="0"/>
        <v>10</v>
      </c>
      <c r="H12" s="1">
        <f t="shared" si="1"/>
        <v>0.19699999999999998</v>
      </c>
      <c r="I12" s="1">
        <v>2</v>
      </c>
      <c r="J12" s="1">
        <f t="shared" si="2"/>
        <v>10</v>
      </c>
      <c r="K12" s="1">
        <f t="shared" si="3"/>
        <v>0.19699999999999998</v>
      </c>
    </row>
    <row r="13" spans="1:11">
      <c r="A13" s="1" t="s">
        <v>19</v>
      </c>
      <c r="B13" s="1" t="s">
        <v>123</v>
      </c>
      <c r="C13" s="1">
        <v>1</v>
      </c>
      <c r="D13" s="1">
        <v>2331820</v>
      </c>
      <c r="E13" s="1">
        <v>1.9699999999999999E-2</v>
      </c>
      <c r="F13">
        <v>10</v>
      </c>
      <c r="G13" s="1">
        <f t="shared" si="0"/>
        <v>10</v>
      </c>
      <c r="H13" s="1">
        <f t="shared" si="1"/>
        <v>0.19699999999999998</v>
      </c>
      <c r="I13" s="1">
        <v>2</v>
      </c>
      <c r="J13" s="1">
        <f t="shared" si="2"/>
        <v>10</v>
      </c>
      <c r="K13" s="1">
        <f t="shared" si="3"/>
        <v>0.19699999999999998</v>
      </c>
    </row>
    <row r="14" spans="1:11">
      <c r="A14" s="1" t="s">
        <v>87</v>
      </c>
      <c r="B14" s="1" t="s">
        <v>125</v>
      </c>
      <c r="C14" s="1">
        <v>1</v>
      </c>
      <c r="D14" s="1">
        <v>2335183</v>
      </c>
      <c r="E14" s="1">
        <v>0.41599999999999998</v>
      </c>
      <c r="F14">
        <v>1</v>
      </c>
      <c r="G14" s="1">
        <f t="shared" si="0"/>
        <v>1</v>
      </c>
      <c r="H14" s="1">
        <f t="shared" si="1"/>
        <v>0.41599999999999998</v>
      </c>
      <c r="I14" s="1">
        <v>2</v>
      </c>
      <c r="J14" s="1">
        <f t="shared" si="2"/>
        <v>2</v>
      </c>
      <c r="K14" s="1">
        <f t="shared" si="3"/>
        <v>0.83199999999999996</v>
      </c>
    </row>
    <row r="15" spans="1:11">
      <c r="A15" s="1" t="s">
        <v>13</v>
      </c>
      <c r="B15" s="1" t="s">
        <v>128</v>
      </c>
      <c r="C15" s="1">
        <v>2</v>
      </c>
      <c r="D15" s="1">
        <v>1097173</v>
      </c>
      <c r="E15" s="1">
        <v>0.17299999999999999</v>
      </c>
      <c r="F15">
        <v>10</v>
      </c>
      <c r="G15" s="1">
        <f t="shared" si="0"/>
        <v>10</v>
      </c>
      <c r="H15" s="1">
        <f t="shared" si="1"/>
        <v>1.73</v>
      </c>
      <c r="I15" s="1">
        <v>2</v>
      </c>
      <c r="J15" s="1">
        <f t="shared" si="2"/>
        <v>10</v>
      </c>
      <c r="K15" s="1">
        <f t="shared" si="3"/>
        <v>1.73</v>
      </c>
    </row>
    <row r="16" spans="1:11">
      <c r="A16" s="1" t="s">
        <v>117</v>
      </c>
      <c r="B16" s="1" t="s">
        <v>139</v>
      </c>
      <c r="C16" s="1">
        <v>5</v>
      </c>
      <c r="D16" s="1">
        <v>1142502</v>
      </c>
      <c r="E16" s="1">
        <v>0.106</v>
      </c>
      <c r="F16">
        <v>1</v>
      </c>
      <c r="G16" s="1">
        <f t="shared" si="0"/>
        <v>5</v>
      </c>
      <c r="H16" s="1">
        <f t="shared" si="1"/>
        <v>0.53</v>
      </c>
      <c r="I16" s="1">
        <v>2</v>
      </c>
      <c r="J16" s="1">
        <f t="shared" si="2"/>
        <v>10</v>
      </c>
      <c r="K16" s="1">
        <f t="shared" si="3"/>
        <v>1.06</v>
      </c>
    </row>
    <row r="17" spans="1:11">
      <c r="A17" s="1" t="s">
        <v>78</v>
      </c>
      <c r="B17" s="1"/>
      <c r="C17" s="1">
        <v>1</v>
      </c>
      <c r="D17" s="1"/>
      <c r="E17" s="1"/>
      <c r="F17">
        <v>1</v>
      </c>
      <c r="G17" s="1">
        <f t="shared" si="0"/>
        <v>1</v>
      </c>
      <c r="H17" s="1">
        <f t="shared" si="1"/>
        <v>0</v>
      </c>
      <c r="I17" s="1">
        <v>2</v>
      </c>
      <c r="J17" s="1">
        <f t="shared" si="2"/>
        <v>2</v>
      </c>
      <c r="K17" s="1">
        <f t="shared" si="3"/>
        <v>0</v>
      </c>
    </row>
    <row r="18" spans="1:11">
      <c r="A18" s="1" t="s">
        <v>110</v>
      </c>
      <c r="B18" s="1" t="s">
        <v>135</v>
      </c>
      <c r="C18" s="1">
        <v>1</v>
      </c>
      <c r="D18" s="1">
        <v>1022251</v>
      </c>
      <c r="E18" s="1">
        <v>0.106</v>
      </c>
      <c r="F18">
        <v>10</v>
      </c>
      <c r="G18" s="1">
        <f t="shared" si="0"/>
        <v>10</v>
      </c>
      <c r="H18" s="1">
        <f t="shared" si="1"/>
        <v>1.06</v>
      </c>
      <c r="I18" s="1">
        <v>2</v>
      </c>
      <c r="J18" s="1">
        <f t="shared" si="2"/>
        <v>10</v>
      </c>
      <c r="K18" s="1">
        <f t="shared" si="3"/>
        <v>1.06</v>
      </c>
    </row>
    <row r="19" spans="1:11">
      <c r="A19" s="1" t="s">
        <v>107</v>
      </c>
      <c r="B19" s="1" t="s">
        <v>129</v>
      </c>
      <c r="C19" s="1">
        <v>1</v>
      </c>
      <c r="D19" s="1">
        <v>2471682</v>
      </c>
      <c r="E19" s="1">
        <v>0.64800000000000002</v>
      </c>
      <c r="F19">
        <v>1</v>
      </c>
      <c r="G19" s="1">
        <f t="shared" si="0"/>
        <v>1</v>
      </c>
      <c r="H19" s="1">
        <f t="shared" si="1"/>
        <v>0.64800000000000002</v>
      </c>
      <c r="I19" s="1">
        <v>1</v>
      </c>
      <c r="J19" s="1">
        <f t="shared" si="2"/>
        <v>1</v>
      </c>
      <c r="K19" s="1">
        <f t="shared" si="3"/>
        <v>0.64800000000000002</v>
      </c>
    </row>
    <row r="20" spans="1:11">
      <c r="A20" s="1" t="s">
        <v>130</v>
      </c>
      <c r="B20" s="1" t="s">
        <v>131</v>
      </c>
      <c r="C20" s="1">
        <v>1</v>
      </c>
      <c r="D20" s="1">
        <v>1123121</v>
      </c>
      <c r="E20" s="1">
        <v>0.22800000000000001</v>
      </c>
      <c r="F20">
        <v>10</v>
      </c>
      <c r="G20" s="1">
        <f t="shared" si="0"/>
        <v>10</v>
      </c>
      <c r="H20" s="1">
        <f t="shared" si="1"/>
        <v>2.2800000000000002</v>
      </c>
      <c r="I20" s="1">
        <v>1</v>
      </c>
      <c r="J20" s="1">
        <f t="shared" si="2"/>
        <v>10</v>
      </c>
      <c r="K20" s="1">
        <f t="shared" si="3"/>
        <v>2.2800000000000002</v>
      </c>
    </row>
    <row r="21" spans="1:11">
      <c r="A21" s="1" t="s">
        <v>29</v>
      </c>
      <c r="B21" s="1"/>
      <c r="C21" s="1">
        <v>1</v>
      </c>
      <c r="D21" s="1">
        <v>2058064</v>
      </c>
      <c r="E21" s="1">
        <v>1.3</v>
      </c>
      <c r="F21">
        <v>1</v>
      </c>
      <c r="G21" s="1">
        <f t="shared" si="0"/>
        <v>1</v>
      </c>
      <c r="H21" s="1">
        <f t="shared" si="1"/>
        <v>1.3</v>
      </c>
      <c r="I21" s="1">
        <v>2</v>
      </c>
      <c r="J21" s="1">
        <f t="shared" si="2"/>
        <v>2</v>
      </c>
      <c r="K21" s="1">
        <f t="shared" si="3"/>
        <v>2.6</v>
      </c>
    </row>
    <row r="22" spans="1:11">
      <c r="A22" s="1" t="s">
        <v>140</v>
      </c>
      <c r="B22" s="1"/>
      <c r="C22" s="1">
        <v>1</v>
      </c>
      <c r="D22" s="1">
        <v>1855468</v>
      </c>
      <c r="E22" s="1">
        <v>3.79</v>
      </c>
      <c r="F22">
        <v>1</v>
      </c>
      <c r="G22" s="1">
        <f t="shared" si="0"/>
        <v>1</v>
      </c>
      <c r="H22" s="1">
        <f t="shared" si="1"/>
        <v>3.79</v>
      </c>
      <c r="I22" s="1">
        <v>2</v>
      </c>
      <c r="J22" s="1">
        <f t="shared" si="2"/>
        <v>2</v>
      </c>
      <c r="K22" s="1">
        <f t="shared" si="3"/>
        <v>7.58</v>
      </c>
    </row>
    <row r="23" spans="1:11">
      <c r="A23" s="1" t="s">
        <v>84</v>
      </c>
      <c r="B23" s="1"/>
      <c r="C23" s="1">
        <v>1</v>
      </c>
      <c r="D23" s="1">
        <v>9103503</v>
      </c>
      <c r="E23" s="1">
        <v>0.51400000000000001</v>
      </c>
      <c r="F23">
        <v>5</v>
      </c>
      <c r="G23" s="1">
        <f t="shared" si="0"/>
        <v>5</v>
      </c>
      <c r="H23" s="1">
        <f t="shared" si="1"/>
        <v>2.5700000000000003</v>
      </c>
      <c r="I23" s="1">
        <v>2</v>
      </c>
      <c r="J23" s="1">
        <f t="shared" si="2"/>
        <v>5</v>
      </c>
      <c r="K23" s="1">
        <f t="shared" si="3"/>
        <v>2.5700000000000003</v>
      </c>
    </row>
    <row r="24" spans="1:11">
      <c r="A24" s="1" t="s">
        <v>39</v>
      </c>
      <c r="B24" s="1"/>
      <c r="C24" s="1">
        <v>1</v>
      </c>
      <c r="D24" s="1">
        <v>1654060</v>
      </c>
      <c r="E24" s="1">
        <v>0.96</v>
      </c>
      <c r="F24">
        <v>1</v>
      </c>
      <c r="G24" s="1">
        <f t="shared" si="0"/>
        <v>1</v>
      </c>
      <c r="H24" s="1">
        <f t="shared" si="1"/>
        <v>0.96</v>
      </c>
      <c r="I24" s="1">
        <v>2</v>
      </c>
      <c r="J24" s="1">
        <f t="shared" si="2"/>
        <v>2</v>
      </c>
      <c r="K24" s="1">
        <f t="shared" si="3"/>
        <v>1.92</v>
      </c>
    </row>
    <row r="25" spans="1:11">
      <c r="A25" s="1" t="s">
        <v>99</v>
      </c>
      <c r="B25" s="1"/>
      <c r="C25" s="1">
        <v>2</v>
      </c>
      <c r="D25" s="1">
        <v>1021368</v>
      </c>
      <c r="E25" s="1">
        <v>1.1000000000000001</v>
      </c>
      <c r="F25">
        <v>1</v>
      </c>
      <c r="G25" s="1">
        <f t="shared" si="0"/>
        <v>2</v>
      </c>
      <c r="H25" s="1">
        <f t="shared" si="1"/>
        <v>2.2000000000000002</v>
      </c>
      <c r="I25" s="1">
        <v>1</v>
      </c>
      <c r="J25" s="1">
        <f t="shared" si="2"/>
        <v>2</v>
      </c>
      <c r="K25" s="1">
        <f t="shared" si="3"/>
        <v>2.2000000000000002</v>
      </c>
    </row>
    <row r="26" spans="1:11">
      <c r="A26" s="1" t="s">
        <v>132</v>
      </c>
      <c r="B26" s="1"/>
      <c r="C26" s="1">
        <v>2</v>
      </c>
      <c r="D26" s="1">
        <v>2445619</v>
      </c>
      <c r="E26" s="1">
        <v>0.20399999999999999</v>
      </c>
      <c r="F26">
        <v>10</v>
      </c>
      <c r="G26" s="1">
        <f t="shared" si="0"/>
        <v>10</v>
      </c>
      <c r="H26" s="1">
        <f t="shared" si="1"/>
        <v>2.04</v>
      </c>
      <c r="I26" s="1">
        <v>1</v>
      </c>
      <c r="J26" s="1">
        <f t="shared" si="2"/>
        <v>10</v>
      </c>
      <c r="K26" s="1">
        <f t="shared" si="3"/>
        <v>2.04</v>
      </c>
    </row>
    <row r="27" spans="1:11">
      <c r="A27" s="1" t="s">
        <v>52</v>
      </c>
      <c r="B27" s="1"/>
      <c r="C27" s="1">
        <v>1</v>
      </c>
      <c r="D27" s="1">
        <v>2102577</v>
      </c>
      <c r="E27" s="1">
        <v>2.77</v>
      </c>
      <c r="F27">
        <v>1</v>
      </c>
      <c r="G27" s="1">
        <f t="shared" si="0"/>
        <v>1</v>
      </c>
      <c r="H27" s="1">
        <f t="shared" si="1"/>
        <v>2.77</v>
      </c>
      <c r="I27" s="1">
        <v>2</v>
      </c>
      <c r="J27" s="1">
        <f t="shared" si="2"/>
        <v>2</v>
      </c>
      <c r="K27" s="1">
        <f t="shared" si="3"/>
        <v>5.54</v>
      </c>
    </row>
    <row r="28" spans="1:11">
      <c r="A28" s="1" t="s">
        <v>48</v>
      </c>
      <c r="B28" s="1"/>
      <c r="C28" s="1">
        <v>1</v>
      </c>
      <c r="D28" s="1">
        <v>1630202</v>
      </c>
      <c r="E28" s="1">
        <v>5.61</v>
      </c>
      <c r="F28">
        <v>1</v>
      </c>
      <c r="G28" s="1">
        <f t="shared" si="0"/>
        <v>1</v>
      </c>
      <c r="H28" s="1">
        <f t="shared" si="1"/>
        <v>5.61</v>
      </c>
      <c r="I28" s="1">
        <v>2</v>
      </c>
      <c r="J28" s="1">
        <f t="shared" si="2"/>
        <v>2</v>
      </c>
      <c r="K28" s="1">
        <f t="shared" si="3"/>
        <v>11.22</v>
      </c>
    </row>
    <row r="29" spans="1:11">
      <c r="A29" s="1" t="s">
        <v>45</v>
      </c>
      <c r="B29" s="1"/>
      <c r="C29" s="1">
        <v>1</v>
      </c>
      <c r="D29" s="1">
        <v>1778989</v>
      </c>
      <c r="E29" s="1">
        <v>9.67</v>
      </c>
      <c r="F29">
        <v>1</v>
      </c>
      <c r="G29" s="1">
        <f t="shared" si="0"/>
        <v>1</v>
      </c>
      <c r="H29" s="1">
        <f t="shared" si="1"/>
        <v>9.67</v>
      </c>
      <c r="I29" s="1">
        <v>2</v>
      </c>
      <c r="J29" s="1">
        <f t="shared" si="2"/>
        <v>2</v>
      </c>
      <c r="K29" s="1">
        <f t="shared" si="3"/>
        <v>19.34</v>
      </c>
    </row>
    <row r="30" spans="1:11">
      <c r="A30" s="1" t="s">
        <v>62</v>
      </c>
      <c r="B30" s="1" t="s">
        <v>136</v>
      </c>
      <c r="C30" s="1">
        <v>1</v>
      </c>
      <c r="D30" s="1">
        <v>3041475</v>
      </c>
      <c r="E30" s="1">
        <v>1.0900000000000001</v>
      </c>
      <c r="F30">
        <v>1</v>
      </c>
      <c r="G30" s="1">
        <f t="shared" si="0"/>
        <v>1</v>
      </c>
      <c r="H30" s="1">
        <f t="shared" si="1"/>
        <v>1.0900000000000001</v>
      </c>
      <c r="I30" s="1">
        <v>1</v>
      </c>
      <c r="J30" s="1">
        <f t="shared" si="2"/>
        <v>1</v>
      </c>
      <c r="K30" s="1">
        <f t="shared" si="3"/>
        <v>1.0900000000000001</v>
      </c>
    </row>
    <row r="31" spans="1:11">
      <c r="A31" s="1" t="s">
        <v>42</v>
      </c>
      <c r="B31" s="1" t="s">
        <v>134</v>
      </c>
      <c r="C31" s="1">
        <v>1</v>
      </c>
      <c r="D31" s="1">
        <v>1022255</v>
      </c>
      <c r="E31" s="1">
        <v>0.13800000000000001</v>
      </c>
      <c r="F31">
        <v>10</v>
      </c>
      <c r="G31" s="1">
        <f t="shared" si="0"/>
        <v>10</v>
      </c>
      <c r="H31" s="1">
        <f t="shared" si="1"/>
        <v>1.3800000000000001</v>
      </c>
      <c r="I31" s="1">
        <v>1</v>
      </c>
      <c r="J31" s="1">
        <f t="shared" si="2"/>
        <v>10</v>
      </c>
      <c r="K31" s="1">
        <f t="shared" si="3"/>
        <v>1.3800000000000001</v>
      </c>
    </row>
    <row r="32" spans="1:11">
      <c r="A32" s="1" t="s">
        <v>90</v>
      </c>
      <c r="B32" s="1"/>
      <c r="C32" s="1">
        <v>1</v>
      </c>
      <c r="D32" s="1">
        <v>1852183</v>
      </c>
      <c r="E32" s="1">
        <v>0.51800000000000002</v>
      </c>
      <c r="F32">
        <v>1</v>
      </c>
      <c r="G32" s="1">
        <f t="shared" si="0"/>
        <v>1</v>
      </c>
      <c r="H32" s="1">
        <f t="shared" si="1"/>
        <v>0.51800000000000002</v>
      </c>
      <c r="I32" s="1">
        <v>2</v>
      </c>
      <c r="J32" s="1">
        <f t="shared" si="2"/>
        <v>2</v>
      </c>
      <c r="K32" s="1">
        <f t="shared" si="3"/>
        <v>1.036</v>
      </c>
    </row>
    <row r="33" spans="1:11">
      <c r="A33" s="1" t="s">
        <v>23</v>
      </c>
      <c r="B33" s="1"/>
      <c r="C33" s="1">
        <v>1</v>
      </c>
      <c r="D33" s="1">
        <v>1432565</v>
      </c>
      <c r="E33" s="1">
        <v>0.754</v>
      </c>
      <c r="F33">
        <v>5</v>
      </c>
      <c r="G33" s="1">
        <f t="shared" si="0"/>
        <v>5</v>
      </c>
      <c r="H33" s="1">
        <f t="shared" si="1"/>
        <v>3.77</v>
      </c>
      <c r="I33" s="1">
        <v>2</v>
      </c>
      <c r="J33" s="1">
        <f t="shared" si="2"/>
        <v>5</v>
      </c>
      <c r="K33" s="1">
        <f t="shared" si="3"/>
        <v>3.77</v>
      </c>
    </row>
    <row r="34" spans="1:11">
      <c r="A34" s="1" t="s">
        <v>133</v>
      </c>
      <c r="B34" s="1"/>
      <c r="C34" s="1">
        <v>1</v>
      </c>
      <c r="D34" s="1">
        <v>2464666</v>
      </c>
      <c r="E34" s="1">
        <v>11.92</v>
      </c>
      <c r="F34">
        <v>1</v>
      </c>
      <c r="G34" s="1">
        <f t="shared" si="0"/>
        <v>1</v>
      </c>
      <c r="H34" s="1">
        <f t="shared" si="1"/>
        <v>11.92</v>
      </c>
      <c r="I34" s="1">
        <v>1</v>
      </c>
      <c r="J34" s="1">
        <f t="shared" si="2"/>
        <v>1</v>
      </c>
      <c r="K34" s="1">
        <f t="shared" si="3"/>
        <v>11.92</v>
      </c>
    </row>
    <row r="35" spans="1:11">
      <c r="H35" s="1">
        <f>SUM(H3:H34)</f>
        <v>67.197000000000017</v>
      </c>
      <c r="K35" s="1">
        <f>SUM(K3:K34)</f>
        <v>92.899000000000001</v>
      </c>
    </row>
  </sheetData>
  <mergeCells count="3">
    <mergeCell ref="G1:H1"/>
    <mergeCell ref="A1:F1"/>
    <mergeCell ref="I1:K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CaptorBoard.csv</vt:lpstr>
      <vt:lpstr>command</vt:lpstr>
    </vt:vector>
  </TitlesOfParts>
  <Company>Environnement-SA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Fouquet</dc:creator>
  <cp:lastModifiedBy>Philippe Fouquet</cp:lastModifiedBy>
  <dcterms:created xsi:type="dcterms:W3CDTF">2015-04-26T08:54:01Z</dcterms:created>
  <dcterms:modified xsi:type="dcterms:W3CDTF">2015-05-04T08:44:13Z</dcterms:modified>
</cp:coreProperties>
</file>