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e.fouquet\Documents\sources\perso\CaptorBoard\"/>
    </mc:Choice>
  </mc:AlternateContent>
  <xr:revisionPtr revIDLastSave="0" documentId="13_ncr:1_{01A90C1D-7297-4D83-941F-E6371841E6C9}" xr6:coauthVersionLast="47" xr6:coauthVersionMax="47" xr10:uidLastSave="{00000000-0000-0000-0000-000000000000}"/>
  <bookViews>
    <workbookView xWindow="4665" yWindow="3885" windowWidth="21600" windowHeight="11295" activeTab="1" xr2:uid="{00000000-000D-0000-FFFF-FFFF00000000}"/>
  </bookViews>
  <sheets>
    <sheet name="CaptorBoard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6" i="2"/>
  <c r="C15" i="2"/>
  <c r="G15" i="2" s="1"/>
  <c r="B27" i="2"/>
  <c r="B21" i="2"/>
  <c r="B12" i="2"/>
  <c r="B11" i="2"/>
  <c r="B10" i="2"/>
  <c r="B7" i="2"/>
  <c r="B8" i="2"/>
  <c r="B9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8" i="2"/>
  <c r="B29" i="2"/>
  <c r="B6" i="2"/>
  <c r="D4" i="2"/>
  <c r="C4" i="2"/>
  <c r="C6" i="2"/>
  <c r="C7" i="2"/>
  <c r="C8" i="2"/>
  <c r="C9" i="2"/>
  <c r="G9" i="2" s="1"/>
  <c r="C10" i="2"/>
  <c r="G10" i="2" s="1"/>
  <c r="C11" i="2"/>
  <c r="G11" i="2" s="1"/>
  <c r="C12" i="2"/>
  <c r="C13" i="2"/>
  <c r="G13" i="2" s="1"/>
  <c r="G14" i="2"/>
  <c r="G17" i="2"/>
  <c r="C18" i="2"/>
  <c r="G18" i="2" s="1"/>
  <c r="C19" i="2"/>
  <c r="G19" i="2" s="1"/>
  <c r="C20" i="2"/>
  <c r="G20" i="2" s="1"/>
  <c r="C21" i="2"/>
  <c r="G21" i="2" s="1"/>
  <c r="C22" i="2"/>
  <c r="C23" i="2"/>
  <c r="C24" i="2"/>
  <c r="C25" i="2"/>
  <c r="G25" i="2" s="1"/>
  <c r="C26" i="2"/>
  <c r="G26" i="2" s="1"/>
  <c r="C27" i="2"/>
  <c r="G27" i="2" s="1"/>
  <c r="C28" i="2"/>
  <c r="G28" i="2" s="1"/>
  <c r="C29" i="2"/>
  <c r="G29" i="2" s="1"/>
  <c r="A28" i="2"/>
  <c r="A29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4" i="2"/>
  <c r="G8" i="2" l="1"/>
  <c r="G16" i="2"/>
  <c r="G23" i="2"/>
  <c r="G22" i="2"/>
  <c r="G24" i="2"/>
  <c r="G7" i="2"/>
  <c r="G12" i="2"/>
  <c r="G6" i="2"/>
  <c r="B2" i="2" l="1"/>
  <c r="B3" i="2" s="1"/>
</calcChain>
</file>

<file path=xl/sharedStrings.xml><?xml version="1.0" encoding="utf-8"?>
<sst xmlns="http://schemas.openxmlformats.org/spreadsheetml/2006/main" count="152" uniqueCount="119">
  <si>
    <t>Item</t>
  </si>
  <si>
    <t>Qty</t>
  </si>
  <si>
    <t>Reference(s)</t>
  </si>
  <si>
    <t>Value</t>
  </si>
  <si>
    <t>LibPart</t>
  </si>
  <si>
    <t>Footprint</t>
  </si>
  <si>
    <t>Datasheet</t>
  </si>
  <si>
    <t>0.1Âµ</t>
  </si>
  <si>
    <t>Device:C</t>
  </si>
  <si>
    <t>Capacitor_SMD:C_1210_3225Metric_Pad1.33x2.70mm_HandSolder</t>
  </si>
  <si>
    <t>~</t>
  </si>
  <si>
    <t>12p</t>
  </si>
  <si>
    <t>C4</t>
  </si>
  <si>
    <t>22Âµ</t>
  </si>
  <si>
    <t>C6</t>
  </si>
  <si>
    <t>1Âµ</t>
  </si>
  <si>
    <t>Device:LED</t>
  </si>
  <si>
    <t>LED_SMD:LED_1210_3225Metric_Pad1.42x2.65mm_HandSolder</t>
  </si>
  <si>
    <t>MRA4007T3G</t>
  </si>
  <si>
    <t>Diode:MRA4007T3G</t>
  </si>
  <si>
    <t>Diode_SMD:D_SMA</t>
  </si>
  <si>
    <t>http://www.onsemi.com/pub_link/Collateral/MRA4003T3-D.PDF</t>
  </si>
  <si>
    <t>1N4004</t>
  </si>
  <si>
    <t>CaptorBoard-rescue:D-RESCUE-CaptorBoard</t>
  </si>
  <si>
    <t>Diode_THT:D_DO-41_SOD81_P7.62mm_Horizontal</t>
  </si>
  <si>
    <t>F1</t>
  </si>
  <si>
    <t>Fuse_Small</t>
  </si>
  <si>
    <t>CaptorBoard-rescue:Fuse_Small-device</t>
  </si>
  <si>
    <t>Fuse:Fuseholder_Littelfuse_Nano2_157x</t>
  </si>
  <si>
    <t>J1</t>
  </si>
  <si>
    <t>Conn_01x06</t>
  </si>
  <si>
    <t>CaptorBoard-rescue:Conn_01x06-Connector</t>
  </si>
  <si>
    <t>Connector_PinHeader_2.54mm:PinHeader_1x06_P2.54mm_Vertical</t>
  </si>
  <si>
    <t>Screw_Terminal_01x03</t>
  </si>
  <si>
    <t>Connector:Screw_Terminal_01x03</t>
  </si>
  <si>
    <t>TerminalBlock_Phoenix:TerminalBlock_Phoenix_MKDS-1,5-3-5.08_1x03_P5.08mm_Horizontal</t>
  </si>
  <si>
    <t>J4</t>
  </si>
  <si>
    <t>Conn_01x07</t>
  </si>
  <si>
    <t>Connector_Generic:Conn_01x07</t>
  </si>
  <si>
    <t>Connector_PinHeader_2.54mm:PinHeader_1x07_P2.54mm_Vertical</t>
  </si>
  <si>
    <t>J5</t>
  </si>
  <si>
    <t>Conn_01x04</t>
  </si>
  <si>
    <t>Connector_Generic:Conn_01x04</t>
  </si>
  <si>
    <t>Connector_PinHeader_2.54mm:PinHeader_1x04_P2.54mm_Vertical</t>
  </si>
  <si>
    <t>G5LE-1-DC5</t>
  </si>
  <si>
    <t>Relay:G5LE-1</t>
  </si>
  <si>
    <t>Relay_THT:Relay_SPDT_Omron-G5LE-1</t>
  </si>
  <si>
    <t>http://www.omron.com/ecb/products/pdf/en-g5le.pdf</t>
  </si>
  <si>
    <t>PS1</t>
  </si>
  <si>
    <t>IRM-05-5</t>
  </si>
  <si>
    <t>Converter_ACDC:IRM-05-5</t>
  </si>
  <si>
    <t>Converter_ACDC:Converter_ACDC_MeanWell_IRM-05-xx_THT</t>
  </si>
  <si>
    <t>https://www.meanwell.com/Upload/PDF/IRM-05/IRM-05-SPEC.PDF</t>
  </si>
  <si>
    <t>2N7002E</t>
  </si>
  <si>
    <t>Transistor_FET:2N7002E</t>
  </si>
  <si>
    <t>Package_TO_SOT_SMD:SOT-23</t>
  </si>
  <si>
    <t>http://www.diodes.com/assets/Datasheets/ds30376.pdf</t>
  </si>
  <si>
    <t>1k</t>
  </si>
  <si>
    <t>Device:R</t>
  </si>
  <si>
    <t>Resistor_SMD:R_1210_3225Metric_Pad1.30x2.65mm_HandSolder</t>
  </si>
  <si>
    <t>R2</t>
  </si>
  <si>
    <t>5M</t>
  </si>
  <si>
    <t>R3</t>
  </si>
  <si>
    <t>10k</t>
  </si>
  <si>
    <t>560R</t>
  </si>
  <si>
    <t>SKHHLVA010</t>
  </si>
  <si>
    <t>CaptorBoard-rescue:SW_PUSH</t>
  </si>
  <si>
    <t>Button_Switch_THT:SW_Tactile_SKHH_Angled</t>
  </si>
  <si>
    <t>U1</t>
  </si>
  <si>
    <t>ESP32-WROOM-32E-N4</t>
  </si>
  <si>
    <t>Espressif:ESP32-WROOM-E</t>
  </si>
  <si>
    <t>Espressif:ESP32-WROOM-32E</t>
  </si>
  <si>
    <t>https://www.espressif.com/sites/default/files/documentation/esp32-wroom-32e_esp32-wroom-32ue_datasheet_en.pdf</t>
  </si>
  <si>
    <t>U2</t>
  </si>
  <si>
    <t>TC1264-3.3VDBTR</t>
  </si>
  <si>
    <t>Regulator_Linear:TC1262-33</t>
  </si>
  <si>
    <t>Package_TO_SOT_SMD:SOT-223-3_TabPin2</t>
  </si>
  <si>
    <t>http://ww1.microchip.com/downloads/en/DeviceDoc/21373C.pdf</t>
  </si>
  <si>
    <t>MOC3040X</t>
  </si>
  <si>
    <t>CaptorBoard-rescue:MOC3041M-opto</t>
  </si>
  <si>
    <t>Package_DIP:DIP-6_W7.62mm</t>
  </si>
  <si>
    <t>Y1</t>
  </si>
  <si>
    <t>Device:Crystal</t>
  </si>
  <si>
    <t>C1, C5</t>
  </si>
  <si>
    <t>C2, C3</t>
  </si>
  <si>
    <t>D2, D11</t>
  </si>
  <si>
    <t>D9, D10</t>
  </si>
  <si>
    <t>K1, K2</t>
  </si>
  <si>
    <t>Q1, Q2</t>
  </si>
  <si>
    <t>R12, R13</t>
  </si>
  <si>
    <t>SW1, SW2</t>
  </si>
  <si>
    <t>U3, U4</t>
  </si>
  <si>
    <t>Board count:</t>
  </si>
  <si>
    <t>Unit price</t>
  </si>
  <si>
    <t>Total price</t>
  </si>
  <si>
    <t>Ref Mouser.fr</t>
  </si>
  <si>
    <t>C1210C120J1HACTU</t>
  </si>
  <si>
    <t>CL32A226MOJNNNE</t>
  </si>
  <si>
    <t>CL32B105KBHNNNE</t>
  </si>
  <si>
    <t>LTST-C930KGKT</t>
  </si>
  <si>
    <t>D1, D3, D4, D5, D6, D7, D8</t>
  </si>
  <si>
    <t>1N4004T-G</t>
  </si>
  <si>
    <t>2N7002E-T1-E3</t>
  </si>
  <si>
    <t>MOC3020</t>
  </si>
  <si>
    <t>Total Board coast:</t>
  </si>
  <si>
    <t>One Board coast:</t>
  </si>
  <si>
    <t>RC1210JR-071KL</t>
  </si>
  <si>
    <t>CRMA1210AF4M99FKEF</t>
  </si>
  <si>
    <t>RC1210JR-0710KL</t>
  </si>
  <si>
    <t>R1, R4, R5, R6, R7, R8, R9, R10, R11, R14</t>
  </si>
  <si>
    <t>RK73B2ETTD561J</t>
  </si>
  <si>
    <t>CC7V-T1A-32.768kHz-12.5pF-100PPM-TA-QC</t>
  </si>
  <si>
    <t>Crystal:Crystal_SMD_MicroCrystal_CC7V-T1A-2Pin_3.2x1.5mm_HandSoldering</t>
  </si>
  <si>
    <t>TB007-508-03BE</t>
  </si>
  <si>
    <t>J2, J3, J6</t>
  </si>
  <si>
    <t>0443001.DR</t>
  </si>
  <si>
    <t>PCB</t>
  </si>
  <si>
    <t>Safe</t>
  </si>
  <si>
    <t>12101C104K4T2A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</si>
</sst>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8" fontId="18" fillId="0" borderId="0" xfId="0" applyNumberFormat="1" applyFont="1"/>
    <xf numFmtId="164" fontId="0" fillId="0" borderId="0" xfId="0" applyNumberFormat="1"/>
    <xf numFmtId="0" fontId="19" fillId="0" borderId="0" xfId="42"/>
    <xf numFmtId="8" fontId="20" fillId="0" borderId="0" xfId="0" applyNumberFormat="1" applyFont="1"/>
    <xf numFmtId="0" fontId="18" fillId="0" borderId="0" xfId="0" applyFont="1"/>
    <xf numFmtId="0" fontId="21" fillId="0" borderId="0" xfId="42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opLeftCell="D1" workbookViewId="0">
      <selection activeCell="F9" sqref="F9"/>
    </sheetView>
  </sheetViews>
  <sheetFormatPr baseColWidth="10" defaultRowHeight="15" x14ac:dyDescent="0.25"/>
  <cols>
    <col min="1" max="1" width="5.140625" bestFit="1" customWidth="1"/>
    <col min="2" max="2" width="4.140625" bestFit="1" customWidth="1"/>
    <col min="3" max="3" width="35" bestFit="1" customWidth="1"/>
    <col min="4" max="4" width="40.140625" bestFit="1" customWidth="1"/>
    <col min="5" max="5" width="40.28515625" bestFit="1" customWidth="1"/>
    <col min="6" max="6" width="85" bestFit="1" customWidth="1"/>
    <col min="7" max="7" width="11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</v>
      </c>
      <c r="C2" t="s">
        <v>83</v>
      </c>
      <c r="D2" t="s">
        <v>7</v>
      </c>
      <c r="E2" t="s">
        <v>8</v>
      </c>
      <c r="F2" t="s">
        <v>9</v>
      </c>
      <c r="G2" t="s">
        <v>10</v>
      </c>
    </row>
    <row r="3" spans="1:7" x14ac:dyDescent="0.25">
      <c r="A3">
        <v>2</v>
      </c>
      <c r="B3">
        <v>2</v>
      </c>
      <c r="C3" t="s">
        <v>84</v>
      </c>
      <c r="D3" t="s">
        <v>11</v>
      </c>
      <c r="E3" t="s">
        <v>8</v>
      </c>
      <c r="F3" t="s">
        <v>9</v>
      </c>
      <c r="G3" t="s">
        <v>10</v>
      </c>
    </row>
    <row r="4" spans="1:7" x14ac:dyDescent="0.25">
      <c r="A4">
        <v>3</v>
      </c>
      <c r="B4">
        <v>1</v>
      </c>
      <c r="C4" t="s">
        <v>12</v>
      </c>
      <c r="D4" t="s">
        <v>13</v>
      </c>
      <c r="E4" t="s">
        <v>8</v>
      </c>
      <c r="F4" t="s">
        <v>9</v>
      </c>
      <c r="G4" t="s">
        <v>10</v>
      </c>
    </row>
    <row r="5" spans="1:7" x14ac:dyDescent="0.25">
      <c r="A5">
        <v>4</v>
      </c>
      <c r="B5">
        <v>1</v>
      </c>
      <c r="C5" t="s">
        <v>14</v>
      </c>
      <c r="D5" t="s">
        <v>15</v>
      </c>
      <c r="E5" t="s">
        <v>8</v>
      </c>
      <c r="F5" t="s">
        <v>9</v>
      </c>
      <c r="G5" t="s">
        <v>10</v>
      </c>
    </row>
    <row r="6" spans="1:7" x14ac:dyDescent="0.25">
      <c r="A6">
        <v>5</v>
      </c>
      <c r="B6">
        <v>7</v>
      </c>
      <c r="C6" t="s">
        <v>100</v>
      </c>
      <c r="D6" t="s">
        <v>99</v>
      </c>
      <c r="E6" t="s">
        <v>16</v>
      </c>
      <c r="F6" t="s">
        <v>17</v>
      </c>
      <c r="G6" t="s">
        <v>10</v>
      </c>
    </row>
    <row r="7" spans="1:7" x14ac:dyDescent="0.25">
      <c r="A7">
        <v>6</v>
      </c>
      <c r="B7">
        <v>2</v>
      </c>
      <c r="C7" t="s">
        <v>85</v>
      </c>
      <c r="D7" t="s">
        <v>18</v>
      </c>
      <c r="E7" t="s">
        <v>19</v>
      </c>
      <c r="F7" t="s">
        <v>20</v>
      </c>
      <c r="G7" t="s">
        <v>21</v>
      </c>
    </row>
    <row r="8" spans="1:7" x14ac:dyDescent="0.25">
      <c r="A8">
        <v>7</v>
      </c>
      <c r="B8">
        <v>2</v>
      </c>
      <c r="C8" t="s">
        <v>86</v>
      </c>
      <c r="D8" t="s">
        <v>22</v>
      </c>
      <c r="E8" t="s">
        <v>23</v>
      </c>
      <c r="F8" t="s">
        <v>24</v>
      </c>
    </row>
    <row r="9" spans="1:7" x14ac:dyDescent="0.25">
      <c r="A9">
        <v>8</v>
      </c>
      <c r="B9">
        <v>1</v>
      </c>
      <c r="C9" t="s">
        <v>25</v>
      </c>
      <c r="D9" t="s">
        <v>26</v>
      </c>
      <c r="E9" t="s">
        <v>27</v>
      </c>
      <c r="F9" t="s">
        <v>28</v>
      </c>
    </row>
    <row r="10" spans="1:7" x14ac:dyDescent="0.25">
      <c r="A10">
        <v>9</v>
      </c>
      <c r="B10">
        <v>1</v>
      </c>
      <c r="C10" t="s">
        <v>29</v>
      </c>
      <c r="D10" t="s">
        <v>30</v>
      </c>
      <c r="E10" t="s">
        <v>31</v>
      </c>
      <c r="F10" t="s">
        <v>32</v>
      </c>
    </row>
    <row r="11" spans="1:7" x14ac:dyDescent="0.25">
      <c r="A11">
        <v>10</v>
      </c>
      <c r="B11">
        <v>3</v>
      </c>
      <c r="C11" t="s">
        <v>114</v>
      </c>
      <c r="D11" t="s">
        <v>33</v>
      </c>
      <c r="E11" t="s">
        <v>34</v>
      </c>
      <c r="F11" t="s">
        <v>35</v>
      </c>
      <c r="G11" t="s">
        <v>10</v>
      </c>
    </row>
    <row r="12" spans="1:7" x14ac:dyDescent="0.25">
      <c r="A12">
        <v>11</v>
      </c>
      <c r="B12">
        <v>1</v>
      </c>
      <c r="C12" t="s">
        <v>36</v>
      </c>
      <c r="D12" t="s">
        <v>37</v>
      </c>
      <c r="E12" t="s">
        <v>38</v>
      </c>
      <c r="F12" t="s">
        <v>39</v>
      </c>
      <c r="G12" t="s">
        <v>10</v>
      </c>
    </row>
    <row r="13" spans="1:7" x14ac:dyDescent="0.25">
      <c r="A13">
        <v>12</v>
      </c>
      <c r="B13">
        <v>1</v>
      </c>
      <c r="C13" t="s">
        <v>40</v>
      </c>
      <c r="D13" t="s">
        <v>41</v>
      </c>
      <c r="E13" t="s">
        <v>42</v>
      </c>
      <c r="F13" t="s">
        <v>43</v>
      </c>
      <c r="G13" t="s">
        <v>10</v>
      </c>
    </row>
    <row r="14" spans="1:7" x14ac:dyDescent="0.25">
      <c r="A14">
        <v>13</v>
      </c>
      <c r="B14">
        <v>2</v>
      </c>
      <c r="C14" t="s">
        <v>87</v>
      </c>
      <c r="D14" t="s">
        <v>44</v>
      </c>
      <c r="E14" t="s">
        <v>45</v>
      </c>
      <c r="F14" t="s">
        <v>46</v>
      </c>
      <c r="G14" t="s">
        <v>47</v>
      </c>
    </row>
    <row r="15" spans="1:7" x14ac:dyDescent="0.25">
      <c r="A15">
        <v>14</v>
      </c>
      <c r="B15">
        <v>1</v>
      </c>
      <c r="C15" t="s">
        <v>48</v>
      </c>
      <c r="D15" t="s">
        <v>49</v>
      </c>
      <c r="E15" t="s">
        <v>50</v>
      </c>
      <c r="F15" t="s">
        <v>51</v>
      </c>
      <c r="G15" t="s">
        <v>52</v>
      </c>
    </row>
    <row r="16" spans="1:7" x14ac:dyDescent="0.25">
      <c r="A16">
        <v>15</v>
      </c>
      <c r="B16">
        <v>2</v>
      </c>
      <c r="C16" t="s">
        <v>88</v>
      </c>
      <c r="D16" t="s">
        <v>53</v>
      </c>
      <c r="E16" t="s">
        <v>54</v>
      </c>
      <c r="F16" t="s">
        <v>55</v>
      </c>
      <c r="G16" t="s">
        <v>56</v>
      </c>
    </row>
    <row r="17" spans="1:7" x14ac:dyDescent="0.25">
      <c r="A17">
        <v>16</v>
      </c>
      <c r="B17">
        <v>10</v>
      </c>
      <c r="C17" t="s">
        <v>109</v>
      </c>
      <c r="D17" t="s">
        <v>57</v>
      </c>
      <c r="E17" t="s">
        <v>58</v>
      </c>
      <c r="F17" t="s">
        <v>59</v>
      </c>
      <c r="G17" t="s">
        <v>10</v>
      </c>
    </row>
    <row r="18" spans="1:7" x14ac:dyDescent="0.25">
      <c r="A18">
        <v>17</v>
      </c>
      <c r="B18">
        <v>1</v>
      </c>
      <c r="C18" t="s">
        <v>60</v>
      </c>
      <c r="D18" t="s">
        <v>61</v>
      </c>
      <c r="E18" t="s">
        <v>58</v>
      </c>
      <c r="F18" t="s">
        <v>59</v>
      </c>
      <c r="G18" t="s">
        <v>10</v>
      </c>
    </row>
    <row r="19" spans="1:7" x14ac:dyDescent="0.25">
      <c r="A19">
        <v>18</v>
      </c>
      <c r="B19">
        <v>1</v>
      </c>
      <c r="C19" t="s">
        <v>62</v>
      </c>
      <c r="D19" t="s">
        <v>63</v>
      </c>
      <c r="E19" t="s">
        <v>58</v>
      </c>
      <c r="F19" t="s">
        <v>59</v>
      </c>
      <c r="G19" t="s">
        <v>10</v>
      </c>
    </row>
    <row r="20" spans="1:7" x14ac:dyDescent="0.25">
      <c r="A20">
        <v>19</v>
      </c>
      <c r="B20">
        <v>2</v>
      </c>
      <c r="C20" t="s">
        <v>89</v>
      </c>
      <c r="D20" t="s">
        <v>64</v>
      </c>
      <c r="E20" t="s">
        <v>58</v>
      </c>
      <c r="F20" t="s">
        <v>59</v>
      </c>
      <c r="G20" t="s">
        <v>10</v>
      </c>
    </row>
    <row r="21" spans="1:7" x14ac:dyDescent="0.25">
      <c r="A21">
        <v>20</v>
      </c>
      <c r="B21">
        <v>2</v>
      </c>
      <c r="C21" t="s">
        <v>90</v>
      </c>
      <c r="D21" t="s">
        <v>65</v>
      </c>
      <c r="E21" t="s">
        <v>66</v>
      </c>
      <c r="F21" t="s">
        <v>67</v>
      </c>
    </row>
    <row r="22" spans="1:7" x14ac:dyDescent="0.25">
      <c r="A22">
        <v>21</v>
      </c>
      <c r="B22">
        <v>1</v>
      </c>
      <c r="C22" t="s">
        <v>68</v>
      </c>
      <c r="D22" t="s">
        <v>69</v>
      </c>
      <c r="E22" t="s">
        <v>70</v>
      </c>
      <c r="F22" t="s">
        <v>71</v>
      </c>
      <c r="G22" t="s">
        <v>72</v>
      </c>
    </row>
    <row r="23" spans="1:7" x14ac:dyDescent="0.25">
      <c r="A23">
        <v>22</v>
      </c>
      <c r="B23">
        <v>1</v>
      </c>
      <c r="C23" t="s">
        <v>73</v>
      </c>
      <c r="D23" t="s">
        <v>74</v>
      </c>
      <c r="E23" t="s">
        <v>75</v>
      </c>
      <c r="F23" t="s">
        <v>76</v>
      </c>
      <c r="G23" t="s">
        <v>77</v>
      </c>
    </row>
    <row r="24" spans="1:7" x14ac:dyDescent="0.25">
      <c r="A24">
        <v>23</v>
      </c>
      <c r="B24">
        <v>2</v>
      </c>
      <c r="C24" t="s">
        <v>91</v>
      </c>
      <c r="D24" t="s">
        <v>78</v>
      </c>
      <c r="E24" t="s">
        <v>79</v>
      </c>
      <c r="F24" t="s">
        <v>80</v>
      </c>
    </row>
    <row r="25" spans="1:7" x14ac:dyDescent="0.25">
      <c r="A25">
        <v>24</v>
      </c>
      <c r="B25">
        <v>1</v>
      </c>
      <c r="C25" t="s">
        <v>81</v>
      </c>
      <c r="D25" t="s">
        <v>111</v>
      </c>
      <c r="E25" t="s">
        <v>82</v>
      </c>
      <c r="F25" t="s">
        <v>112</v>
      </c>
      <c r="G2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abSelected="1" workbookViewId="0">
      <selection activeCell="B3" sqref="B3"/>
    </sheetView>
  </sheetViews>
  <sheetFormatPr baseColWidth="10" defaultRowHeight="15" x14ac:dyDescent="0.25"/>
  <cols>
    <col min="1" max="1" width="16.7109375" bestFit="1" customWidth="1"/>
    <col min="2" max="2" width="40.140625" bestFit="1" customWidth="1"/>
    <col min="3" max="3" width="11" bestFit="1" customWidth="1"/>
    <col min="4" max="4" width="14" bestFit="1" customWidth="1"/>
    <col min="5" max="5" width="40.140625" bestFit="1" customWidth="1"/>
    <col min="6" max="6" width="9.5703125" bestFit="1" customWidth="1"/>
    <col min="7" max="7" width="10.28515625" bestFit="1" customWidth="1"/>
    <col min="8" max="8" width="16.7109375" bestFit="1" customWidth="1"/>
    <col min="9" max="9" width="8" bestFit="1" customWidth="1"/>
    <col min="10" max="10" width="15.85546875" bestFit="1" customWidth="1"/>
    <col min="11" max="11" width="7" bestFit="1" customWidth="1"/>
  </cols>
  <sheetData>
    <row r="1" spans="1:11" x14ac:dyDescent="0.25">
      <c r="A1" t="s">
        <v>92</v>
      </c>
      <c r="B1">
        <v>20</v>
      </c>
      <c r="I1" s="3"/>
      <c r="K1" s="3"/>
    </row>
    <row r="2" spans="1:11" x14ac:dyDescent="0.25">
      <c r="A2" t="s">
        <v>104</v>
      </c>
      <c r="B2" s="1">
        <f>SUM(G6:G37)</f>
        <v>510.36000000000007</v>
      </c>
      <c r="C2" s="1"/>
      <c r="I2" s="3"/>
      <c r="K2" s="3"/>
    </row>
    <row r="3" spans="1:11" x14ac:dyDescent="0.25">
      <c r="A3" t="s">
        <v>105</v>
      </c>
      <c r="B3" s="1">
        <f>B2/B1</f>
        <v>25.518000000000004</v>
      </c>
      <c r="C3" s="1"/>
      <c r="I3" s="3"/>
      <c r="K3" s="3"/>
    </row>
    <row r="4" spans="1:11" x14ac:dyDescent="0.25">
      <c r="A4" t="str">
        <f>CaptorBoard!A1</f>
        <v>Item</v>
      </c>
      <c r="B4" t="s">
        <v>3</v>
      </c>
      <c r="C4" t="str">
        <f>_xlfn.CONCAT( CaptorBoard!B1, " / board")</f>
        <v>Qty / board</v>
      </c>
      <c r="D4" t="str">
        <f>_xlfn.CONCAT("Qty for ", C1, " boards")</f>
        <v>Qty for  boards</v>
      </c>
      <c r="E4" t="s">
        <v>95</v>
      </c>
      <c r="F4" t="s">
        <v>93</v>
      </c>
      <c r="G4" t="s">
        <v>94</v>
      </c>
    </row>
    <row r="5" spans="1:11" x14ac:dyDescent="0.25">
      <c r="A5">
        <v>0</v>
      </c>
      <c r="B5" t="s">
        <v>116</v>
      </c>
      <c r="C5">
        <v>1</v>
      </c>
      <c r="D5">
        <f>C5*B$1</f>
        <v>20</v>
      </c>
      <c r="E5" t="s">
        <v>117</v>
      </c>
      <c r="F5" s="1">
        <v>6.1340000000000003</v>
      </c>
      <c r="G5" s="1">
        <f>D5*F5</f>
        <v>122.68</v>
      </c>
    </row>
    <row r="6" spans="1:11" x14ac:dyDescent="0.25">
      <c r="A6">
        <f>CaptorBoard!A2</f>
        <v>1</v>
      </c>
      <c r="B6" t="str">
        <f>CaptorBoard!D2</f>
        <v>0.1Âµ</v>
      </c>
      <c r="C6">
        <f>CaptorBoard!B2</f>
        <v>2</v>
      </c>
      <c r="D6">
        <f>C6*B$1</f>
        <v>40</v>
      </c>
      <c r="E6" t="s">
        <v>118</v>
      </c>
      <c r="F6" s="2">
        <v>0.14799999999999999</v>
      </c>
      <c r="G6" s="1">
        <f>D6*F6</f>
        <v>5.92</v>
      </c>
    </row>
    <row r="7" spans="1:11" x14ac:dyDescent="0.25">
      <c r="A7">
        <f>CaptorBoard!A3</f>
        <v>2</v>
      </c>
      <c r="B7" t="str">
        <f>CaptorBoard!D3</f>
        <v>12p</v>
      </c>
      <c r="C7">
        <f>CaptorBoard!B3</f>
        <v>2</v>
      </c>
      <c r="D7">
        <f t="shared" ref="D7:D29" si="0">C7*B$1</f>
        <v>40</v>
      </c>
      <c r="E7" t="s">
        <v>96</v>
      </c>
      <c r="F7" s="2">
        <v>0.20599999999999999</v>
      </c>
      <c r="G7" s="1">
        <f t="shared" ref="G7:G25" si="1">D7*F7</f>
        <v>8.24</v>
      </c>
    </row>
    <row r="8" spans="1:11" x14ac:dyDescent="0.25">
      <c r="A8">
        <f>CaptorBoard!A4</f>
        <v>3</v>
      </c>
      <c r="B8" t="str">
        <f>CaptorBoard!D4</f>
        <v>22Âµ</v>
      </c>
      <c r="C8">
        <f>CaptorBoard!B4</f>
        <v>1</v>
      </c>
      <c r="D8">
        <f t="shared" si="0"/>
        <v>20</v>
      </c>
      <c r="E8" t="s">
        <v>97</v>
      </c>
      <c r="F8" s="2">
        <v>0.17499999999999999</v>
      </c>
      <c r="G8" s="1">
        <f t="shared" si="1"/>
        <v>3.5</v>
      </c>
    </row>
    <row r="9" spans="1:11" x14ac:dyDescent="0.25">
      <c r="A9">
        <f>CaptorBoard!A5</f>
        <v>4</v>
      </c>
      <c r="B9" t="str">
        <f>CaptorBoard!D5</f>
        <v>1Âµ</v>
      </c>
      <c r="C9">
        <f>CaptorBoard!B5</f>
        <v>1</v>
      </c>
      <c r="D9">
        <f t="shared" si="0"/>
        <v>20</v>
      </c>
      <c r="E9" t="s">
        <v>98</v>
      </c>
      <c r="F9" s="2">
        <v>0.105</v>
      </c>
      <c r="G9" s="1">
        <f t="shared" si="1"/>
        <v>2.1</v>
      </c>
    </row>
    <row r="10" spans="1:11" x14ac:dyDescent="0.25">
      <c r="A10">
        <f>CaptorBoard!A6</f>
        <v>5</v>
      </c>
      <c r="B10" t="str">
        <f>CaptorBoard!D6</f>
        <v>LTST-C930KGKT</v>
      </c>
      <c r="C10">
        <f>CaptorBoard!B6</f>
        <v>7</v>
      </c>
      <c r="D10">
        <f t="shared" si="0"/>
        <v>140</v>
      </c>
      <c r="E10" t="s">
        <v>99</v>
      </c>
      <c r="F10" s="2">
        <v>9.0999999999999998E-2</v>
      </c>
      <c r="G10" s="1">
        <f t="shared" si="1"/>
        <v>12.74</v>
      </c>
    </row>
    <row r="11" spans="1:11" x14ac:dyDescent="0.25">
      <c r="A11">
        <f>CaptorBoard!A7</f>
        <v>6</v>
      </c>
      <c r="B11" t="str">
        <f>CaptorBoard!D7</f>
        <v>MRA4007T3G</v>
      </c>
      <c r="C11">
        <f>CaptorBoard!B7</f>
        <v>2</v>
      </c>
      <c r="D11">
        <f t="shared" si="0"/>
        <v>40</v>
      </c>
      <c r="E11" t="s">
        <v>18</v>
      </c>
      <c r="F11" s="2">
        <v>0.26900000000000002</v>
      </c>
      <c r="G11" s="1">
        <f t="shared" si="1"/>
        <v>10.760000000000002</v>
      </c>
    </row>
    <row r="12" spans="1:11" x14ac:dyDescent="0.25">
      <c r="A12">
        <f>CaptorBoard!A8</f>
        <v>7</v>
      </c>
      <c r="B12" t="str">
        <f>CaptorBoard!D8</f>
        <v>1N4004</v>
      </c>
      <c r="C12">
        <f>CaptorBoard!B8</f>
        <v>2</v>
      </c>
      <c r="D12">
        <f t="shared" si="0"/>
        <v>40</v>
      </c>
      <c r="E12" t="s">
        <v>101</v>
      </c>
      <c r="F12" s="2">
        <v>0.11</v>
      </c>
      <c r="G12" s="1">
        <f t="shared" si="1"/>
        <v>4.4000000000000004</v>
      </c>
    </row>
    <row r="13" spans="1:11" x14ac:dyDescent="0.25">
      <c r="A13">
        <f>CaptorBoard!A9</f>
        <v>8</v>
      </c>
      <c r="B13" t="str">
        <f>CaptorBoard!D9</f>
        <v>Fuse_Small</v>
      </c>
      <c r="C13">
        <f>CaptorBoard!B9</f>
        <v>1</v>
      </c>
      <c r="D13">
        <f t="shared" si="0"/>
        <v>20</v>
      </c>
      <c r="E13" t="s">
        <v>115</v>
      </c>
      <c r="F13" s="5">
        <v>0.97299999999999998</v>
      </c>
      <c r="G13" s="1">
        <f t="shared" si="1"/>
        <v>19.46</v>
      </c>
    </row>
    <row r="14" spans="1:11" x14ac:dyDescent="0.25">
      <c r="A14">
        <f>CaptorBoard!A10</f>
        <v>9</v>
      </c>
      <c r="B14" t="str">
        <f>CaptorBoard!D10</f>
        <v>Conn_01x06</v>
      </c>
      <c r="C14">
        <v>0</v>
      </c>
      <c r="D14">
        <f t="shared" si="0"/>
        <v>0</v>
      </c>
      <c r="G14" s="1">
        <f t="shared" si="1"/>
        <v>0</v>
      </c>
    </row>
    <row r="15" spans="1:11" x14ac:dyDescent="0.25">
      <c r="A15">
        <f>CaptorBoard!A11</f>
        <v>10</v>
      </c>
      <c r="B15" t="str">
        <f>CaptorBoard!D11</f>
        <v>Screw_Terminal_01x03</v>
      </c>
      <c r="C15">
        <f>CaptorBoard!B11</f>
        <v>3</v>
      </c>
      <c r="D15">
        <f t="shared" si="0"/>
        <v>60</v>
      </c>
      <c r="E15" t="s">
        <v>113</v>
      </c>
      <c r="F15" s="2">
        <v>0.41599999999999998</v>
      </c>
      <c r="G15" s="1">
        <f t="shared" si="1"/>
        <v>24.959999999999997</v>
      </c>
    </row>
    <row r="16" spans="1:11" x14ac:dyDescent="0.25">
      <c r="A16">
        <f>CaptorBoard!A12</f>
        <v>11</v>
      </c>
      <c r="B16" t="str">
        <f>CaptorBoard!D12</f>
        <v>Conn_01x07</v>
      </c>
      <c r="C16">
        <v>0</v>
      </c>
      <c r="D16">
        <f t="shared" si="0"/>
        <v>0</v>
      </c>
      <c r="E16" s="4"/>
      <c r="F16" s="2"/>
      <c r="G16" s="1">
        <f t="shared" si="1"/>
        <v>0</v>
      </c>
    </row>
    <row r="17" spans="1:7" x14ac:dyDescent="0.25">
      <c r="A17">
        <f>CaptorBoard!A13</f>
        <v>12</v>
      </c>
      <c r="B17" t="str">
        <f>CaptorBoard!D13</f>
        <v>Conn_01x04</v>
      </c>
      <c r="C17">
        <v>0</v>
      </c>
      <c r="D17">
        <f t="shared" si="0"/>
        <v>0</v>
      </c>
      <c r="G17" s="1">
        <f t="shared" si="1"/>
        <v>0</v>
      </c>
    </row>
    <row r="18" spans="1:7" x14ac:dyDescent="0.25">
      <c r="A18">
        <f>CaptorBoard!A14</f>
        <v>13</v>
      </c>
      <c r="B18" t="str">
        <f>CaptorBoard!D14</f>
        <v>G5LE-1-DC5</v>
      </c>
      <c r="C18">
        <f>CaptorBoard!B14</f>
        <v>2</v>
      </c>
      <c r="D18">
        <f t="shared" si="0"/>
        <v>40</v>
      </c>
      <c r="E18" t="s">
        <v>44</v>
      </c>
      <c r="F18" s="2">
        <v>1.5</v>
      </c>
      <c r="G18" s="1">
        <f t="shared" si="1"/>
        <v>60</v>
      </c>
    </row>
    <row r="19" spans="1:7" x14ac:dyDescent="0.25">
      <c r="A19">
        <f>CaptorBoard!A15</f>
        <v>14</v>
      </c>
      <c r="B19" t="str">
        <f>CaptorBoard!D15</f>
        <v>IRM-05-5</v>
      </c>
      <c r="C19">
        <f>CaptorBoard!B15</f>
        <v>1</v>
      </c>
      <c r="D19">
        <f t="shared" si="0"/>
        <v>20</v>
      </c>
      <c r="E19" t="s">
        <v>49</v>
      </c>
      <c r="F19" s="2">
        <v>8.7899999999999991</v>
      </c>
      <c r="G19" s="1">
        <f t="shared" si="1"/>
        <v>175.79999999999998</v>
      </c>
    </row>
    <row r="20" spans="1:7" x14ac:dyDescent="0.25">
      <c r="A20">
        <f>CaptorBoard!A16</f>
        <v>15</v>
      </c>
      <c r="B20" t="str">
        <f>CaptorBoard!D16</f>
        <v>2N7002E</v>
      </c>
      <c r="C20">
        <f>CaptorBoard!B16</f>
        <v>2</v>
      </c>
      <c r="D20">
        <f t="shared" si="0"/>
        <v>40</v>
      </c>
      <c r="E20" t="s">
        <v>102</v>
      </c>
      <c r="F20" s="2">
        <v>0.57799999999999996</v>
      </c>
      <c r="G20" s="1">
        <f t="shared" si="1"/>
        <v>23.119999999999997</v>
      </c>
    </row>
    <row r="21" spans="1:7" x14ac:dyDescent="0.25">
      <c r="A21">
        <f>CaptorBoard!A17</f>
        <v>16</v>
      </c>
      <c r="B21" t="str">
        <f>CaptorBoard!D17</f>
        <v>1k</v>
      </c>
      <c r="C21">
        <f>CaptorBoard!B17</f>
        <v>10</v>
      </c>
      <c r="D21">
        <f t="shared" si="0"/>
        <v>200</v>
      </c>
      <c r="E21" s="7" t="s">
        <v>106</v>
      </c>
      <c r="F21" s="2">
        <v>4.8000000000000001E-2</v>
      </c>
      <c r="G21" s="1">
        <f t="shared" si="1"/>
        <v>9.6</v>
      </c>
    </row>
    <row r="22" spans="1:7" x14ac:dyDescent="0.25">
      <c r="A22">
        <f>CaptorBoard!A18</f>
        <v>17</v>
      </c>
      <c r="B22" t="str">
        <f>CaptorBoard!D18</f>
        <v>5M</v>
      </c>
      <c r="C22">
        <f>CaptorBoard!B18</f>
        <v>1</v>
      </c>
      <c r="D22">
        <f t="shared" si="0"/>
        <v>20</v>
      </c>
      <c r="E22" s="7" t="s">
        <v>107</v>
      </c>
      <c r="F22" s="2">
        <v>0.57799999999999996</v>
      </c>
      <c r="G22" s="1">
        <f t="shared" si="1"/>
        <v>11.559999999999999</v>
      </c>
    </row>
    <row r="23" spans="1:7" x14ac:dyDescent="0.25">
      <c r="A23">
        <f>CaptorBoard!A19</f>
        <v>18</v>
      </c>
      <c r="B23" t="str">
        <f>CaptorBoard!D19</f>
        <v>10k</v>
      </c>
      <c r="C23">
        <f>CaptorBoard!B19</f>
        <v>1</v>
      </c>
      <c r="D23">
        <f t="shared" si="0"/>
        <v>20</v>
      </c>
      <c r="E23" s="7" t="s">
        <v>108</v>
      </c>
      <c r="F23" s="6">
        <v>0.13300000000000001</v>
      </c>
      <c r="G23" s="1">
        <f t="shared" si="1"/>
        <v>2.66</v>
      </c>
    </row>
    <row r="24" spans="1:7" x14ac:dyDescent="0.25">
      <c r="A24">
        <f>CaptorBoard!A20</f>
        <v>19</v>
      </c>
      <c r="B24" t="str">
        <f>CaptorBoard!D20</f>
        <v>560R</v>
      </c>
      <c r="C24">
        <f>CaptorBoard!B20</f>
        <v>2</v>
      </c>
      <c r="D24">
        <f t="shared" si="0"/>
        <v>40</v>
      </c>
      <c r="E24" s="7" t="s">
        <v>110</v>
      </c>
      <c r="F24" s="2">
        <v>0.13600000000000001</v>
      </c>
      <c r="G24" s="1">
        <f t="shared" si="1"/>
        <v>5.44</v>
      </c>
    </row>
    <row r="25" spans="1:7" x14ac:dyDescent="0.25">
      <c r="A25">
        <f>CaptorBoard!A21</f>
        <v>20</v>
      </c>
      <c r="B25" t="str">
        <f>CaptorBoard!D21</f>
        <v>SKHHLVA010</v>
      </c>
      <c r="C25">
        <f>CaptorBoard!B21</f>
        <v>2</v>
      </c>
      <c r="D25">
        <f t="shared" si="0"/>
        <v>40</v>
      </c>
      <c r="E25" s="7" t="s">
        <v>65</v>
      </c>
      <c r="F25" s="2">
        <v>0.53700000000000003</v>
      </c>
      <c r="G25" s="1">
        <f t="shared" si="1"/>
        <v>21.48</v>
      </c>
    </row>
    <row r="26" spans="1:7" x14ac:dyDescent="0.25">
      <c r="A26">
        <f>CaptorBoard!A22</f>
        <v>21</v>
      </c>
      <c r="B26" t="str">
        <f>CaptorBoard!D22</f>
        <v>ESP32-WROOM-32E-N4</v>
      </c>
      <c r="C26">
        <f>CaptorBoard!B22</f>
        <v>1</v>
      </c>
      <c r="D26">
        <f t="shared" si="0"/>
        <v>20</v>
      </c>
      <c r="E26" s="7" t="s">
        <v>69</v>
      </c>
      <c r="F26" s="5">
        <v>3</v>
      </c>
      <c r="G26" s="1">
        <f t="shared" ref="G26:G29" si="2">D26*F26</f>
        <v>60</v>
      </c>
    </row>
    <row r="27" spans="1:7" x14ac:dyDescent="0.25">
      <c r="A27">
        <f>CaptorBoard!A23</f>
        <v>22</v>
      </c>
      <c r="B27" t="str">
        <f>CaptorBoard!D23</f>
        <v>TC1264-3.3VDBTR</v>
      </c>
      <c r="C27">
        <f>CaptorBoard!B23</f>
        <v>1</v>
      </c>
      <c r="D27">
        <f t="shared" si="0"/>
        <v>20</v>
      </c>
      <c r="E27" s="7" t="s">
        <v>74</v>
      </c>
      <c r="F27" s="2">
        <v>0.91200000000000003</v>
      </c>
      <c r="G27" s="1">
        <f t="shared" si="2"/>
        <v>18.240000000000002</v>
      </c>
    </row>
    <row r="28" spans="1:7" x14ac:dyDescent="0.25">
      <c r="A28">
        <f>CaptorBoard!A24</f>
        <v>23</v>
      </c>
      <c r="B28" t="str">
        <f>CaptorBoard!D24</f>
        <v>MOC3040X</v>
      </c>
      <c r="C28">
        <f>CaptorBoard!B24</f>
        <v>2</v>
      </c>
      <c r="D28">
        <f t="shared" si="0"/>
        <v>40</v>
      </c>
      <c r="E28" s="7" t="s">
        <v>103</v>
      </c>
      <c r="F28" s="2">
        <v>0.40699999999999997</v>
      </c>
      <c r="G28" s="1">
        <f t="shared" si="2"/>
        <v>16.279999999999998</v>
      </c>
    </row>
    <row r="29" spans="1:7" x14ac:dyDescent="0.25">
      <c r="A29">
        <f>CaptorBoard!A25</f>
        <v>24</v>
      </c>
      <c r="B29" t="str">
        <f>CaptorBoard!D25</f>
        <v>CC7V-T1A-32.768kHz-12.5pF-100PPM-TA-QC</v>
      </c>
      <c r="C29">
        <f>CaptorBoard!B25</f>
        <v>1</v>
      </c>
      <c r="D29">
        <f t="shared" si="0"/>
        <v>20</v>
      </c>
      <c r="E29" s="7" t="s">
        <v>111</v>
      </c>
      <c r="F29" s="2">
        <v>0.70499999999999996</v>
      </c>
      <c r="G29" s="1">
        <f t="shared" si="2"/>
        <v>14.1</v>
      </c>
    </row>
    <row r="30" spans="1:7" x14ac:dyDescent="0.25">
      <c r="E30" s="4"/>
      <c r="F30" s="2"/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CaptorBoard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Philippe Fouquet</cp:lastModifiedBy>
  <dcterms:created xsi:type="dcterms:W3CDTF">2022-11-22T16:36:24Z</dcterms:created>
  <dcterms:modified xsi:type="dcterms:W3CDTF">2023-03-10T07:49:28Z</dcterms:modified>
</cp:coreProperties>
</file>