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2553903423900846347/Mon Drive/Laboratorio D-Ius/6 - Proyectos del Laboratorio/LLITRA/LLITRA 2021/Work2ETA/2 - LLITRA training/"/>
    </mc:Choice>
  </mc:AlternateContent>
  <xr:revisionPtr revIDLastSave="0" documentId="13_ncr:1_{3CAD466B-9EEE-8942-A8A1-2866843987D8}" xr6:coauthVersionLast="47" xr6:coauthVersionMax="47" xr10:uidLastSave="{00000000-0000-0000-0000-000000000000}"/>
  <bookViews>
    <workbookView xWindow="220" yWindow="20" windowWidth="32260" windowHeight="18420" xr2:uid="{00000000-000D-0000-FFFF-FFFF00000000}"/>
  </bookViews>
  <sheets>
    <sheet name="Datos completos" sheetId="9" r:id="rId1"/>
    <sheet name="Consignación billete de deposit" sheetId="10" r:id="rId2"/>
    <sheet name="Contestación de demanda" sheetId="1" r:id="rId3"/>
    <sheet name="Manifestación de parte" sheetId="6" r:id="rId4"/>
    <sheet name="Solicitud de copias certificada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2" i="1" l="1"/>
  <c r="P71" i="1"/>
  <c r="P70" i="1"/>
  <c r="N85" i="1"/>
  <c r="N71" i="1"/>
  <c r="N72" i="1"/>
  <c r="N73" i="1"/>
  <c r="N74" i="1"/>
  <c r="N75" i="1"/>
  <c r="N76" i="1"/>
  <c r="N77" i="1"/>
  <c r="N78" i="1"/>
  <c r="N79" i="1"/>
  <c r="N80" i="1"/>
  <c r="N81" i="1"/>
  <c r="N70" i="1"/>
  <c r="M75" i="1"/>
  <c r="M74" i="1"/>
  <c r="M73" i="1"/>
  <c r="M72" i="1"/>
  <c r="M71" i="1"/>
  <c r="M70" i="1"/>
  <c r="K71" i="1"/>
  <c r="K72" i="1"/>
  <c r="K73" i="1"/>
  <c r="K74" i="1"/>
  <c r="K75" i="1"/>
  <c r="K76" i="1"/>
  <c r="K77" i="1"/>
  <c r="K78" i="1"/>
  <c r="K79" i="1"/>
  <c r="K80" i="1"/>
  <c r="K81" i="1"/>
  <c r="K70" i="1"/>
  <c r="J75" i="1"/>
  <c r="J74" i="1"/>
  <c r="J73" i="1"/>
  <c r="J72" i="1"/>
  <c r="J71" i="1"/>
  <c r="J70" i="1"/>
  <c r="G71" i="1"/>
  <c r="G72" i="1"/>
  <c r="G73" i="1"/>
  <c r="G74" i="1"/>
  <c r="G75" i="1"/>
  <c r="G76" i="1"/>
  <c r="G77" i="1"/>
  <c r="G78" i="1"/>
  <c r="G79" i="1"/>
  <c r="G80" i="1"/>
  <c r="G81" i="1"/>
  <c r="G70" i="1"/>
  <c r="F74" i="1"/>
  <c r="F73" i="1"/>
  <c r="F72" i="1"/>
  <c r="F71" i="1"/>
  <c r="F70" i="1"/>
  <c r="F75" i="1"/>
  <c r="C65" i="9" l="1"/>
  <c r="D65" i="9"/>
  <c r="E65" i="9"/>
  <c r="F65" i="9"/>
  <c r="G65" i="9"/>
  <c r="H65" i="9"/>
  <c r="I65" i="9"/>
  <c r="J65" i="9"/>
  <c r="K65" i="9"/>
  <c r="C66" i="9"/>
  <c r="D66" i="9"/>
  <c r="E66" i="9"/>
  <c r="F66" i="9"/>
  <c r="G66" i="9"/>
  <c r="H66" i="9"/>
  <c r="I66" i="9"/>
  <c r="J66" i="9"/>
  <c r="K66" i="9"/>
  <c r="C67" i="9"/>
  <c r="D67" i="9"/>
  <c r="E67" i="9"/>
  <c r="F67" i="9"/>
  <c r="G67" i="9"/>
  <c r="H67" i="9"/>
  <c r="I67" i="9"/>
  <c r="J67" i="9"/>
  <c r="K67" i="9"/>
  <c r="C68" i="9"/>
  <c r="D68" i="9"/>
  <c r="E68" i="9"/>
  <c r="F68" i="9"/>
  <c r="G68" i="9"/>
  <c r="H68" i="9"/>
  <c r="I68" i="9"/>
  <c r="J68" i="9"/>
  <c r="K68" i="9"/>
  <c r="B68" i="9"/>
  <c r="B67" i="9"/>
  <c r="B66" i="9"/>
  <c r="B65" i="9"/>
  <c r="AM27" i="10"/>
  <c r="AI27" i="10"/>
  <c r="AE27" i="10"/>
  <c r="AA27" i="10"/>
  <c r="W27" i="10"/>
  <c r="AM26" i="10"/>
  <c r="AI26" i="10"/>
  <c r="AE26" i="10"/>
  <c r="AA26" i="10"/>
  <c r="W26" i="10"/>
  <c r="S26" i="10"/>
  <c r="O26" i="10"/>
  <c r="K26" i="10"/>
  <c r="G26" i="10"/>
  <c r="C26" i="10"/>
  <c r="AM25" i="10"/>
  <c r="AI25" i="10"/>
  <c r="AE25" i="10"/>
  <c r="AA25" i="10"/>
  <c r="W25" i="10"/>
  <c r="S25" i="10"/>
  <c r="O25" i="10"/>
  <c r="K25" i="10"/>
  <c r="G25" i="10"/>
  <c r="C25" i="10"/>
  <c r="AM24" i="10"/>
  <c r="AI24" i="10"/>
  <c r="AE24" i="10"/>
  <c r="AA24" i="10"/>
  <c r="W24" i="10"/>
  <c r="S24" i="10"/>
  <c r="O24" i="10"/>
  <c r="K24" i="10"/>
  <c r="G24" i="10"/>
  <c r="C24" i="10"/>
  <c r="S23" i="10"/>
  <c r="O23" i="10"/>
  <c r="K23" i="10"/>
  <c r="G23" i="10"/>
  <c r="C23" i="10"/>
  <c r="AL19" i="10" a="1"/>
  <c r="AL19" i="10" s="1"/>
  <c r="AM19" i="10" s="1" a="1"/>
  <c r="AH19" i="10" a="1"/>
  <c r="AH19" i="10" s="1"/>
  <c r="AI19" i="10" s="1" a="1"/>
  <c r="AD19" i="10" a="1"/>
  <c r="AD19" i="10" s="1"/>
  <c r="AE19" i="10" s="1" a="1"/>
  <c r="Z19" i="10" a="1"/>
  <c r="Z19" i="10" s="1"/>
  <c r="AA19" i="10" s="1" a="1"/>
  <c r="V19" i="10" a="1"/>
  <c r="V19" i="10" s="1"/>
  <c r="W19" i="10" s="1" a="1"/>
  <c r="R19" i="10" a="1"/>
  <c r="R19" i="10" s="1"/>
  <c r="S19" i="10" s="1" a="1"/>
  <c r="N19" i="10" a="1"/>
  <c r="N19" i="10" s="1"/>
  <c r="O19" i="10" s="1" a="1"/>
  <c r="J19" i="10" a="1"/>
  <c r="J19" i="10" s="1"/>
  <c r="K19" i="10" s="1" a="1"/>
  <c r="F19" i="10" a="1"/>
  <c r="F19" i="10" s="1"/>
  <c r="G19" i="10" s="1" a="1"/>
  <c r="B19" i="10" a="1"/>
  <c r="B19" i="10" s="1"/>
  <c r="C19" i="10" s="1" a="1"/>
  <c r="AM30" i="8"/>
  <c r="AI30" i="8"/>
  <c r="AE30" i="8"/>
  <c r="AA30" i="8"/>
  <c r="W30" i="8"/>
  <c r="AM29" i="8"/>
  <c r="AI29" i="8"/>
  <c r="AE29" i="8"/>
  <c r="AA29" i="8"/>
  <c r="W29" i="8"/>
  <c r="S29" i="8"/>
  <c r="O29" i="8"/>
  <c r="K29" i="8"/>
  <c r="G29" i="8"/>
  <c r="C29" i="8"/>
  <c r="AM28" i="8"/>
  <c r="AI28" i="8"/>
  <c r="AE28" i="8"/>
  <c r="AA28" i="8"/>
  <c r="W28" i="8"/>
  <c r="S28" i="8"/>
  <c r="O28" i="8"/>
  <c r="K28" i="8"/>
  <c r="G28" i="8"/>
  <c r="C28" i="8"/>
  <c r="AM27" i="8"/>
  <c r="AI27" i="8"/>
  <c r="AE27" i="8"/>
  <c r="AA27" i="8"/>
  <c r="W27" i="8"/>
  <c r="S27" i="8"/>
  <c r="O27" i="8"/>
  <c r="K27" i="8"/>
  <c r="G27" i="8"/>
  <c r="C27" i="8"/>
  <c r="S26" i="8"/>
  <c r="O26" i="8"/>
  <c r="K26" i="8"/>
  <c r="G26" i="8"/>
  <c r="C26" i="8"/>
  <c r="AL20" i="8" a="1"/>
  <c r="AL20" i="8" s="1"/>
  <c r="AM20" i="8" s="1" a="1"/>
  <c r="AH20" i="8" a="1"/>
  <c r="AH20" i="8" s="1"/>
  <c r="AI20" i="8" s="1" a="1"/>
  <c r="AD20" i="8" a="1"/>
  <c r="AD20" i="8" s="1"/>
  <c r="AE20" i="8" s="1" a="1"/>
  <c r="Z20" i="8" a="1"/>
  <c r="Z20" i="8" s="1"/>
  <c r="AA20" i="8" s="1" a="1"/>
  <c r="V20" i="8" a="1"/>
  <c r="V20" i="8" s="1"/>
  <c r="W20" i="8" s="1" a="1"/>
  <c r="R20" i="8" a="1"/>
  <c r="R20" i="8" s="1"/>
  <c r="S20" i="8" s="1" a="1"/>
  <c r="N20" i="8" a="1"/>
  <c r="N20" i="8" s="1"/>
  <c r="O20" i="8" s="1" a="1"/>
  <c r="J20" i="8" a="1"/>
  <c r="J20" i="8" s="1"/>
  <c r="K20" i="8" s="1" a="1"/>
  <c r="F20" i="8" a="1"/>
  <c r="F20" i="8" s="1"/>
  <c r="G20" i="8" s="1" a="1"/>
  <c r="B20" i="8" a="1"/>
  <c r="B20" i="8" s="1"/>
  <c r="C20" i="8" s="1" a="1"/>
  <c r="P25" i="6"/>
  <c r="AM30" i="6"/>
  <c r="AI30" i="6"/>
  <c r="AE30" i="6"/>
  <c r="AA30" i="6"/>
  <c r="W30" i="6"/>
  <c r="AM29" i="6"/>
  <c r="AI29" i="6"/>
  <c r="AE29" i="6"/>
  <c r="AA29" i="6"/>
  <c r="W29" i="6"/>
  <c r="S29" i="6"/>
  <c r="O29" i="6"/>
  <c r="K29" i="6"/>
  <c r="G29" i="6"/>
  <c r="C29" i="6"/>
  <c r="AM28" i="6"/>
  <c r="AI28" i="6"/>
  <c r="AE28" i="6"/>
  <c r="AA28" i="6"/>
  <c r="W28" i="6"/>
  <c r="S28" i="6"/>
  <c r="O28" i="6"/>
  <c r="K28" i="6"/>
  <c r="G28" i="6"/>
  <c r="C28" i="6"/>
  <c r="AM27" i="6"/>
  <c r="AI27" i="6"/>
  <c r="AE27" i="6"/>
  <c r="AA27" i="6"/>
  <c r="W27" i="6"/>
  <c r="S27" i="6"/>
  <c r="O27" i="6"/>
  <c r="K27" i="6"/>
  <c r="G27" i="6"/>
  <c r="C27" i="6"/>
  <c r="S26" i="6"/>
  <c r="O26" i="6"/>
  <c r="K26" i="6"/>
  <c r="G26" i="6"/>
  <c r="C26" i="6"/>
  <c r="AL20" i="6" a="1"/>
  <c r="AL20" i="6" s="1"/>
  <c r="AM20" i="6" s="1" a="1"/>
  <c r="AN23" i="6" s="1"/>
  <c r="AH20" i="6" a="1"/>
  <c r="AH20" i="6" s="1"/>
  <c r="AI20" i="6" s="1" a="1"/>
  <c r="AJ25" i="6" s="1"/>
  <c r="AD20" i="6" a="1"/>
  <c r="AD20" i="6" s="1"/>
  <c r="AE20" i="6" s="1" a="1"/>
  <c r="Z20" i="6" a="1"/>
  <c r="Z20" i="6" s="1"/>
  <c r="AA20" i="6" s="1" a="1"/>
  <c r="AB21" i="6" s="1"/>
  <c r="V20" i="6" a="1"/>
  <c r="V20" i="6" s="1"/>
  <c r="W20" i="6" s="1" a="1"/>
  <c r="X21" i="6" s="1"/>
  <c r="R20" i="6" a="1"/>
  <c r="R20" i="6" s="1"/>
  <c r="S20" i="6" s="1" a="1"/>
  <c r="T22" i="6" s="1"/>
  <c r="N20" i="6" a="1"/>
  <c r="N20" i="6" s="1"/>
  <c r="O20" i="6" s="1" a="1"/>
  <c r="P22" i="6" s="1"/>
  <c r="J20" i="6" a="1"/>
  <c r="J20" i="6" s="1"/>
  <c r="K20" i="6" s="1" a="1"/>
  <c r="L25" i="6" s="1"/>
  <c r="F20" i="6" a="1"/>
  <c r="F20" i="6" s="1"/>
  <c r="G20" i="6" s="1" a="1"/>
  <c r="H22" i="6" s="1"/>
  <c r="B20" i="6" a="1"/>
  <c r="B20" i="6" s="1"/>
  <c r="C20" i="6" s="1" a="1"/>
  <c r="D22" i="6" s="1"/>
  <c r="AM44" i="1"/>
  <c r="AM43" i="1"/>
  <c r="AM42" i="1"/>
  <c r="AM41" i="1"/>
  <c r="AL27" i="1" a="1"/>
  <c r="AL27" i="1" s="1"/>
  <c r="AM27" i="1" s="1" a="1"/>
  <c r="AM27" i="1" s="1"/>
  <c r="AN39" i="1"/>
  <c r="AN38" i="1"/>
  <c r="AN37" i="1"/>
  <c r="AN36" i="1"/>
  <c r="AN35" i="1"/>
  <c r="AN34" i="1"/>
  <c r="AN33" i="1"/>
  <c r="AI44" i="1"/>
  <c r="AI43" i="1"/>
  <c r="AI42" i="1"/>
  <c r="AI41" i="1"/>
  <c r="AH27" i="1" a="1"/>
  <c r="AH27" i="1" s="1"/>
  <c r="AI27" i="1" s="1" a="1"/>
  <c r="AI27" i="1" s="1"/>
  <c r="AJ39" i="1"/>
  <c r="AJ38" i="1"/>
  <c r="AJ37" i="1"/>
  <c r="AJ36" i="1"/>
  <c r="AJ35" i="1"/>
  <c r="AJ34" i="1"/>
  <c r="AE44" i="1"/>
  <c r="AE43" i="1"/>
  <c r="AE42" i="1"/>
  <c r="AE41" i="1"/>
  <c r="AD27" i="1" a="1"/>
  <c r="AD27" i="1" s="1"/>
  <c r="AE27" i="1" s="1" a="1"/>
  <c r="AE27" i="1" s="1"/>
  <c r="AF39" i="1"/>
  <c r="AF38" i="1"/>
  <c r="AF37" i="1"/>
  <c r="AF36" i="1"/>
  <c r="AF35" i="1"/>
  <c r="AF34" i="1"/>
  <c r="AA44" i="1"/>
  <c r="AA43" i="1"/>
  <c r="AA42" i="1"/>
  <c r="AA41" i="1"/>
  <c r="Z27" i="1" a="1"/>
  <c r="Z27" i="1" s="1"/>
  <c r="AA27" i="1" s="1" a="1"/>
  <c r="AA27" i="1" s="1"/>
  <c r="W44" i="1"/>
  <c r="W43" i="1"/>
  <c r="W42" i="1"/>
  <c r="W41" i="1"/>
  <c r="V27" i="1" a="1"/>
  <c r="V27" i="1" s="1"/>
  <c r="W27" i="1" s="1" a="1"/>
  <c r="W27" i="1" s="1"/>
  <c r="S43" i="1"/>
  <c r="S42" i="1"/>
  <c r="S41" i="1"/>
  <c r="S40" i="1"/>
  <c r="R27" i="1" a="1"/>
  <c r="R27" i="1" s="1"/>
  <c r="S27" i="1" s="1" a="1"/>
  <c r="S27" i="1" s="1"/>
  <c r="N27" i="1" a="1"/>
  <c r="N27" i="1" s="1"/>
  <c r="O27" i="1" s="1" a="1"/>
  <c r="O27" i="1" s="1"/>
  <c r="O43" i="1"/>
  <c r="O42" i="1"/>
  <c r="O41" i="1"/>
  <c r="O40" i="1"/>
  <c r="K43" i="1"/>
  <c r="K42" i="1"/>
  <c r="K41" i="1"/>
  <c r="K40" i="1"/>
  <c r="J27" i="1" a="1"/>
  <c r="J27" i="1" s="1"/>
  <c r="K27" i="1" s="1" a="1"/>
  <c r="K27" i="1" s="1"/>
  <c r="G43" i="1"/>
  <c r="G42" i="1"/>
  <c r="G41" i="1"/>
  <c r="G40" i="1"/>
  <c r="F27" i="1" a="1"/>
  <c r="F27" i="1" s="1"/>
  <c r="G27" i="1" s="1" a="1"/>
  <c r="G27" i="1" s="1"/>
  <c r="C43" i="1"/>
  <c r="C42" i="1"/>
  <c r="C41" i="1"/>
  <c r="C40" i="1"/>
  <c r="B27" i="1" a="1"/>
  <c r="B27" i="1" s="1"/>
  <c r="C27" i="1" s="1" a="1"/>
  <c r="AB22" i="6" l="1"/>
  <c r="AB23" i="6"/>
  <c r="T21" i="6"/>
  <c r="S19" i="10"/>
  <c r="T19" i="10" s="1"/>
  <c r="W19" i="10"/>
  <c r="X19" i="10" s="1"/>
  <c r="D20" i="10"/>
  <c r="D21" i="10"/>
  <c r="C19" i="10"/>
  <c r="D19" i="10" s="1"/>
  <c r="AB21" i="10"/>
  <c r="AB20" i="10"/>
  <c r="AA19" i="10"/>
  <c r="AB19" i="10" s="1"/>
  <c r="AB22" i="10"/>
  <c r="AF20" i="10"/>
  <c r="AE19" i="10"/>
  <c r="AF19" i="10" s="1"/>
  <c r="AF22" i="10"/>
  <c r="AF21" i="10"/>
  <c r="AJ20" i="10"/>
  <c r="AJ22" i="10"/>
  <c r="AJ21" i="10"/>
  <c r="AI19" i="10"/>
  <c r="AJ19" i="10" s="1"/>
  <c r="G19" i="10"/>
  <c r="H19" i="10" s="1"/>
  <c r="H21" i="10"/>
  <c r="H20" i="10"/>
  <c r="AM19" i="10"/>
  <c r="AN19" i="10" s="1"/>
  <c r="AN22" i="10"/>
  <c r="AN21" i="10"/>
  <c r="AN20" i="10"/>
  <c r="O19" i="10"/>
  <c r="P19" i="10" s="1"/>
  <c r="P21" i="10"/>
  <c r="P20" i="10"/>
  <c r="K19" i="10"/>
  <c r="L19" i="10" s="1"/>
  <c r="L21" i="10"/>
  <c r="L20" i="10"/>
  <c r="D21" i="6"/>
  <c r="L21" i="6"/>
  <c r="P23" i="6"/>
  <c r="AF24" i="6"/>
  <c r="L22" i="6"/>
  <c r="P24" i="6"/>
  <c r="AF25" i="6"/>
  <c r="AN21" i="6"/>
  <c r="L23" i="6"/>
  <c r="AN22" i="6"/>
  <c r="AJ22" i="6"/>
  <c r="D24" i="6"/>
  <c r="H23" i="6"/>
  <c r="AF21" i="6"/>
  <c r="AJ23" i="6"/>
  <c r="D23" i="6"/>
  <c r="H24" i="6"/>
  <c r="P21" i="6"/>
  <c r="AF22" i="6"/>
  <c r="AJ24" i="6"/>
  <c r="H21" i="6"/>
  <c r="L24" i="6"/>
  <c r="AJ21" i="6"/>
  <c r="AF23" i="6"/>
  <c r="C27" i="1"/>
  <c r="D27" i="1" s="1"/>
  <c r="D34" i="1"/>
  <c r="T22" i="8"/>
  <c r="S20" i="8"/>
  <c r="T20" i="8" s="1"/>
  <c r="T21" i="8"/>
  <c r="AB22" i="8"/>
  <c r="AA20" i="8"/>
  <c r="AB20" i="8" s="1"/>
  <c r="AB21" i="8"/>
  <c r="AB23" i="8"/>
  <c r="AF21" i="8"/>
  <c r="AE20" i="8"/>
  <c r="AF20" i="8" s="1"/>
  <c r="AF22" i="8"/>
  <c r="AJ21" i="8"/>
  <c r="AJ23" i="8"/>
  <c r="AJ22" i="8"/>
  <c r="AI20" i="8"/>
  <c r="AJ20" i="8" s="1"/>
  <c r="X22" i="8"/>
  <c r="X21" i="8"/>
  <c r="W20" i="8"/>
  <c r="X20" i="8" s="1"/>
  <c r="AM20" i="8"/>
  <c r="AN20" i="8" s="1"/>
  <c r="AN23" i="8"/>
  <c r="AN22" i="8"/>
  <c r="AN21" i="8"/>
  <c r="D21" i="8"/>
  <c r="D24" i="8"/>
  <c r="D23" i="8"/>
  <c r="D22" i="8"/>
  <c r="C20" i="8"/>
  <c r="D20" i="8" s="1"/>
  <c r="O20" i="8"/>
  <c r="P20" i="8" s="1"/>
  <c r="P23" i="8"/>
  <c r="P22" i="8"/>
  <c r="P21" i="8"/>
  <c r="H24" i="8"/>
  <c r="G20" i="8"/>
  <c r="H20" i="8" s="1"/>
  <c r="H23" i="8"/>
  <c r="H22" i="8"/>
  <c r="H21" i="8"/>
  <c r="L21" i="8"/>
  <c r="K20" i="8"/>
  <c r="L20" i="8" s="1"/>
  <c r="L22" i="8"/>
  <c r="L23" i="8"/>
  <c r="AE20" i="6"/>
  <c r="AF20" i="6" s="1"/>
  <c r="AI20" i="6"/>
  <c r="AJ20" i="6" s="1"/>
  <c r="S20" i="6"/>
  <c r="T20" i="6" s="1"/>
  <c r="G20" i="6"/>
  <c r="H20" i="6" s="1"/>
  <c r="O20" i="6"/>
  <c r="P20" i="6" s="1"/>
  <c r="W20" i="6"/>
  <c r="X20" i="6" s="1"/>
  <c r="K20" i="6"/>
  <c r="L20" i="6" s="1"/>
  <c r="AM20" i="6"/>
  <c r="AN20" i="6" s="1"/>
  <c r="C20" i="6"/>
  <c r="D20" i="6" s="1"/>
  <c r="AA20" i="6"/>
  <c r="AB20" i="6" s="1"/>
  <c r="D33" i="1"/>
  <c r="D32" i="1"/>
  <c r="D38" i="1"/>
  <c r="D30" i="1"/>
  <c r="D37" i="1"/>
  <c r="D29" i="1"/>
  <c r="X39" i="1"/>
  <c r="D31" i="1"/>
  <c r="AF33" i="1"/>
  <c r="X38" i="1"/>
  <c r="AF32" i="1"/>
  <c r="D36" i="1"/>
  <c r="D28" i="1"/>
  <c r="D35" i="1"/>
  <c r="X37" i="1"/>
  <c r="AN31" i="1"/>
  <c r="AN29" i="1"/>
  <c r="AN30" i="1"/>
  <c r="AN28" i="1"/>
  <c r="AN27" i="1"/>
  <c r="AN32" i="1"/>
  <c r="AJ32" i="1"/>
  <c r="AJ30" i="1"/>
  <c r="AJ29" i="1"/>
  <c r="AJ33" i="1"/>
  <c r="AJ28" i="1"/>
  <c r="AJ27" i="1"/>
  <c r="AJ31" i="1"/>
  <c r="AF27" i="1"/>
  <c r="AF31" i="1"/>
  <c r="AF29" i="1"/>
  <c r="AF30" i="1"/>
  <c r="AF28" i="1"/>
  <c r="AB35" i="1"/>
  <c r="AB32" i="1"/>
  <c r="AB39" i="1"/>
  <c r="AB37" i="1"/>
  <c r="AB29" i="1"/>
  <c r="AB34" i="1"/>
  <c r="AB33" i="1"/>
  <c r="AB31" i="1"/>
  <c r="AB36" i="1"/>
  <c r="AB28" i="1"/>
  <c r="AB27" i="1"/>
  <c r="AB38" i="1"/>
  <c r="AB30" i="1"/>
  <c r="X32" i="1"/>
  <c r="X29" i="1"/>
  <c r="X34" i="1"/>
  <c r="X31" i="1"/>
  <c r="X30" i="1"/>
  <c r="X36" i="1"/>
  <c r="X28" i="1"/>
  <c r="X35" i="1"/>
  <c r="X27" i="1"/>
  <c r="X33" i="1"/>
  <c r="T34" i="1"/>
  <c r="T27" i="1"/>
  <c r="T31" i="1"/>
  <c r="T36" i="1"/>
  <c r="T33" i="1"/>
  <c r="T30" i="1"/>
  <c r="T28" i="1"/>
  <c r="T32" i="1"/>
  <c r="T29" i="1"/>
  <c r="T35" i="1"/>
  <c r="L27" i="1"/>
  <c r="L38" i="1"/>
  <c r="L34" i="1"/>
  <c r="L30" i="1"/>
  <c r="L37" i="1"/>
  <c r="L33" i="1"/>
  <c r="L29" i="1"/>
  <c r="L36" i="1"/>
  <c r="L32" i="1"/>
  <c r="L28" i="1"/>
  <c r="L35" i="1"/>
  <c r="L31" i="1"/>
  <c r="P38" i="1"/>
  <c r="P34" i="1"/>
  <c r="P30" i="1"/>
  <c r="P36" i="1"/>
  <c r="P32" i="1"/>
  <c r="P28" i="1"/>
  <c r="P31" i="1"/>
  <c r="P37" i="1"/>
  <c r="P33" i="1"/>
  <c r="P29" i="1"/>
  <c r="P35" i="1"/>
  <c r="P27" i="1"/>
  <c r="H34" i="1"/>
  <c r="H32" i="1"/>
  <c r="H38" i="1"/>
  <c r="H30" i="1"/>
  <c r="H29" i="1"/>
  <c r="H28" i="1"/>
  <c r="H35" i="1"/>
  <c r="H27" i="1"/>
  <c r="H37" i="1"/>
  <c r="H33" i="1"/>
  <c r="H36" i="1"/>
  <c r="H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<sst xmlns="http://schemas.openxmlformats.org/spreadsheetml/2006/main" count="503" uniqueCount="54">
  <si>
    <t>Solicitud de copias certificadas</t>
  </si>
  <si>
    <t>Contestación de demanda</t>
  </si>
  <si>
    <t>Manifestación de parte</t>
  </si>
  <si>
    <t>Consignación billete de deposito</t>
  </si>
  <si>
    <t>Type</t>
  </si>
  <si>
    <t>Apellido actor</t>
  </si>
  <si>
    <t>Nombre actor</t>
  </si>
  <si>
    <t>Nombre demandado</t>
  </si>
  <si>
    <t>Apellido demandado</t>
  </si>
  <si>
    <t>Nombre autorizado</t>
  </si>
  <si>
    <t>Apellido autorizado</t>
  </si>
  <si>
    <t>Num expediente</t>
  </si>
  <si>
    <t>Nombre otro</t>
  </si>
  <si>
    <t>Apellido otro</t>
  </si>
  <si>
    <t>Num juzgado</t>
  </si>
  <si>
    <t>Media</t>
  </si>
  <si>
    <t>Mediana</t>
  </si>
  <si>
    <t>Coeficiente de asimetría</t>
  </si>
  <si>
    <t>Desviación estándar</t>
  </si>
  <si>
    <t>fr</t>
  </si>
  <si>
    <t>fi</t>
  </si>
  <si>
    <t>Colonne1</t>
  </si>
  <si>
    <t>f</t>
  </si>
  <si>
    <t>0-4.7</t>
  </si>
  <si>
    <t>4.7-9.4</t>
  </si>
  <si>
    <t>9.4-14-1</t>
  </si>
  <si>
    <t>14.1-18.8</t>
  </si>
  <si>
    <t>18.8-23.4</t>
  </si>
  <si>
    <t>&gt;23.4</t>
  </si>
  <si>
    <t>Colonne2</t>
  </si>
  <si>
    <t>Colonne3</t>
  </si>
  <si>
    <t>0-1</t>
  </si>
  <si>
    <t>Colonne4</t>
  </si>
  <si>
    <t>1-2</t>
  </si>
  <si>
    <t>2-3</t>
  </si>
  <si>
    <t>3-4</t>
  </si>
  <si>
    <t>4-5</t>
  </si>
  <si>
    <t>&gt;5</t>
  </si>
  <si>
    <t>Colonne5</t>
  </si>
  <si>
    <t>int raiz x</t>
  </si>
  <si>
    <t>fi raix x</t>
  </si>
  <si>
    <t>fi'</t>
  </si>
  <si>
    <t>LN x</t>
  </si>
  <si>
    <t>int ln x</t>
  </si>
  <si>
    <t>0-0.69</t>
  </si>
  <si>
    <t>0.69-1.38</t>
  </si>
  <si>
    <t>1.38-2.07</t>
  </si>
  <si>
    <t>2.07-2.76</t>
  </si>
  <si>
    <t>2.76-3.45</t>
  </si>
  <si>
    <t>&lt;0</t>
  </si>
  <si>
    <t>1/X</t>
  </si>
  <si>
    <t>0-0.25</t>
  </si>
  <si>
    <t>0.25-0.0.5</t>
  </si>
  <si>
    <t>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</si>
</sst>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/>
    <xf numFmtId="0" fontId="3" fillId="0" borderId="0" xfId="0" applyFont="1"/>
    <xf numFmtId="0" fontId="3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Distribución inicial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MX"/>
        </a:p>
      </c:txPr>
    </c:title>
    <c:autoTitleDeleted val="0"/>
    <c:plotArea>
      <c:layout>
        <c:manualLayout>
          <c:layoutTarget val="inner"/>
          <c:xMode val="edge"/>
          <c:yMode val="edge"/>
          <c:x val="5.8986001749781275E-2"/>
          <c:y val="0.19483814523184603"/>
          <c:w val="0.8965695538057743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'Contestación de demanda'!$E$70:$E$75</c:f>
              <c:strCache>
                <c:ptCount val="6"/>
                <c:pt idx="0">
                  <c:v>0-4.7</c:v>
                </c:pt>
                <c:pt idx="1">
                  <c:v>4.7-9.4</c:v>
                </c:pt>
                <c:pt idx="2">
                  <c:v>9.4-14-1</c:v>
                </c:pt>
                <c:pt idx="3">
                  <c:v>14.1-18.8</c:v>
                </c:pt>
                <c:pt idx="4">
                  <c:v>18.8-23.4</c:v>
                </c:pt>
                <c:pt idx="5">
                  <c:v>&gt;23.4</c:v>
                </c:pt>
              </c:strCache>
            </c:strRef>
          </c:cat>
          <c:val>
            <c:numRef>
              <c:f>'Contestación de demanda'!$F$70:$F$75</c:f>
              <c:numCache>
                <c:formatCode>General</c:formatCode>
                <c:ptCount val="6"/>
                <c:pt idx="0">
                  <c:v>12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7-FD4F-9666-CAFB61F04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763520"/>
        <c:axId val="1890765168"/>
      </c:barChart>
      <c:catAx>
        <c:axId val="189076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MX"/>
          </a:p>
        </c:txPr>
        <c:crossAx val="1890765168"/>
        <c:crosses val="autoZero"/>
        <c:auto val="1"/>
        <c:lblAlgn val="ctr"/>
        <c:lblOffset val="100"/>
        <c:noMultiLvlLbl val="0"/>
      </c:catAx>
      <c:valAx>
        <c:axId val="18907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MX"/>
          </a:p>
        </c:txPr>
        <c:crossAx val="189076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raiz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'Contestación de demanda'!$I$70:$I$75</c:f>
              <c:strCache>
                <c:ptCount val="6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&gt;5</c:v>
                </c:pt>
              </c:strCache>
            </c:strRef>
          </c:cat>
          <c:val>
            <c:numRef>
              <c:f>'Contestación de demanda'!$J$70:$J$75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8-1547-8B72-A9A352166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027136"/>
        <c:axId val="2117798816"/>
      </c:barChart>
      <c:catAx>
        <c:axId val="21110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MX"/>
          </a:p>
        </c:txPr>
        <c:crossAx val="2117798816"/>
        <c:crosses val="autoZero"/>
        <c:auto val="1"/>
        <c:lblAlgn val="ctr"/>
        <c:lblOffset val="100"/>
        <c:noMultiLvlLbl val="0"/>
      </c:catAx>
      <c:valAx>
        <c:axId val="21177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MX"/>
          </a:p>
        </c:txPr>
        <c:crossAx val="211102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LN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'Contestación de demanda'!$L$70:$L$75</c:f>
              <c:strCache>
                <c:ptCount val="6"/>
                <c:pt idx="0">
                  <c:v>&lt;0</c:v>
                </c:pt>
                <c:pt idx="1">
                  <c:v>0-0.69</c:v>
                </c:pt>
                <c:pt idx="2">
                  <c:v>0.69-1.38</c:v>
                </c:pt>
                <c:pt idx="3">
                  <c:v>1.38-2.07</c:v>
                </c:pt>
                <c:pt idx="4">
                  <c:v>2.07-2.76</c:v>
                </c:pt>
                <c:pt idx="5">
                  <c:v>2.76-3.45</c:v>
                </c:pt>
              </c:strCache>
            </c:strRef>
          </c:cat>
          <c:val>
            <c:numRef>
              <c:f>'Contestación de demanda'!$M$70:$M$75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8-6A4A-98C7-21A3721C3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942495"/>
        <c:axId val="947944143"/>
      </c:barChart>
      <c:catAx>
        <c:axId val="94794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MX"/>
          </a:p>
        </c:txPr>
        <c:crossAx val="947944143"/>
        <c:crosses val="autoZero"/>
        <c:auto val="1"/>
        <c:lblAlgn val="ctr"/>
        <c:lblOffset val="100"/>
        <c:noMultiLvlLbl val="0"/>
      </c:catAx>
      <c:valAx>
        <c:axId val="94794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MX"/>
          </a:p>
        </c:txPr>
        <c:crossAx val="94794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1/X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'Contestación de demanda'!$O$70:$O$72</c:f>
              <c:strCache>
                <c:ptCount val="3"/>
                <c:pt idx="0">
                  <c:v>0-0.25</c:v>
                </c:pt>
                <c:pt idx="1">
                  <c:v>0.25-0.0.5</c:v>
                </c:pt>
                <c:pt idx="2">
                  <c:v>&gt;0.5</c:v>
                </c:pt>
              </c:strCache>
            </c:strRef>
          </c:cat>
          <c:val>
            <c:numRef>
              <c:f>'Contestación de demanda'!$P$70:$P$72</c:f>
              <c:numCache>
                <c:formatCode>General</c:formatCode>
                <c:ptCount val="3"/>
                <c:pt idx="0">
                  <c:v>9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A-154C-9535-8670FE706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81407"/>
        <c:axId val="2135183055"/>
      </c:barChart>
      <c:catAx>
        <c:axId val="213518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MX"/>
          </a:p>
        </c:txPr>
        <c:crossAx val="2135183055"/>
        <c:crosses val="autoZero"/>
        <c:auto val="1"/>
        <c:lblAlgn val="ctr"/>
        <c:lblOffset val="100"/>
        <c:noMultiLvlLbl val="0"/>
      </c:catAx>
      <c:valAx>
        <c:axId val="213518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MX"/>
          </a:p>
        </c:txPr>
        <c:crossAx val="213518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13" Type="http://schemas.openxmlformats.org/officeDocument/2006/relationships/chart" Target="../charts/chart3.xml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12" Type="http://schemas.openxmlformats.org/officeDocument/2006/relationships/chart" Target="../charts/chart2.xml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11" Type="http://schemas.openxmlformats.org/officeDocument/2006/relationships/chart" Target="../charts/chart1.xml"/><Relationship Id="rId5" Type="http://schemas.openxmlformats.org/officeDocument/2006/relationships/image" Target="../media/image25.png"/><Relationship Id="rId10" Type="http://schemas.openxmlformats.org/officeDocument/2006/relationships/image" Target="../media/image30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Relationship Id="rId1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3" Type="http://schemas.openxmlformats.org/officeDocument/2006/relationships/image" Target="../media/image33.png"/><Relationship Id="rId7" Type="http://schemas.openxmlformats.org/officeDocument/2006/relationships/image" Target="../media/image37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5" Type="http://schemas.openxmlformats.org/officeDocument/2006/relationships/image" Target="../media/image35.png"/><Relationship Id="rId10" Type="http://schemas.openxmlformats.org/officeDocument/2006/relationships/image" Target="../media/image40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png"/><Relationship Id="rId3" Type="http://schemas.openxmlformats.org/officeDocument/2006/relationships/image" Target="../media/image43.png"/><Relationship Id="rId7" Type="http://schemas.openxmlformats.org/officeDocument/2006/relationships/image" Target="../media/image47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6" Type="http://schemas.openxmlformats.org/officeDocument/2006/relationships/image" Target="../media/image46.png"/><Relationship Id="rId5" Type="http://schemas.openxmlformats.org/officeDocument/2006/relationships/image" Target="../media/image45.png"/><Relationship Id="rId10" Type="http://schemas.openxmlformats.org/officeDocument/2006/relationships/image" Target="../media/image50.png"/><Relationship Id="rId4" Type="http://schemas.openxmlformats.org/officeDocument/2006/relationships/image" Target="../media/image44.png"/><Relationship Id="rId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419745</xdr:colOff>
      <xdr:row>0</xdr:row>
      <xdr:rowOff>279830</xdr:rowOff>
    </xdr:from>
    <xdr:to>
      <xdr:col>19</xdr:col>
      <xdr:colOff>180382</xdr:colOff>
      <xdr:row>19</xdr:row>
      <xdr:rowOff>41328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8857C8D-503C-9FB0-941A-FB240CDD9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5677" y="27983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25</xdr:col>
      <xdr:colOff>408983</xdr:colOff>
      <xdr:row>18</xdr:row>
      <xdr:rowOff>107627</xdr:rowOff>
    </xdr:from>
    <xdr:to>
      <xdr:col>32</xdr:col>
      <xdr:colOff>169621</xdr:colOff>
      <xdr:row>37</xdr:row>
      <xdr:rowOff>84380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C1FD0DD-EB84-C4F4-B4FD-C6724CF94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38475" y="38100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12</xdr:col>
      <xdr:colOff>419745</xdr:colOff>
      <xdr:row>19</xdr:row>
      <xdr:rowOff>0</xdr:rowOff>
    </xdr:from>
    <xdr:to>
      <xdr:col>19</xdr:col>
      <xdr:colOff>180382</xdr:colOff>
      <xdr:row>37</xdr:row>
      <xdr:rowOff>170482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C19DA79-0AED-CCF0-ECFC-C5E4883D6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15677" y="3896102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25</xdr:col>
      <xdr:colOff>408983</xdr:colOff>
      <xdr:row>38</xdr:row>
      <xdr:rowOff>86102</xdr:rowOff>
    </xdr:from>
    <xdr:to>
      <xdr:col>32</xdr:col>
      <xdr:colOff>169621</xdr:colOff>
      <xdr:row>57</xdr:row>
      <xdr:rowOff>62854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39EA121-35DF-13B6-C84F-A0D2ACE38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38475" y="7663051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19</xdr:col>
      <xdr:colOff>118389</xdr:colOff>
      <xdr:row>0</xdr:row>
      <xdr:rowOff>279830</xdr:rowOff>
    </xdr:from>
    <xdr:to>
      <xdr:col>25</xdr:col>
      <xdr:colOff>696992</xdr:colOff>
      <xdr:row>19</xdr:row>
      <xdr:rowOff>41328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E96C61A-EC92-7648-ECF5-62B70F31D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40084" y="27983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19</xdr:col>
      <xdr:colOff>118389</xdr:colOff>
      <xdr:row>18</xdr:row>
      <xdr:rowOff>107627</xdr:rowOff>
    </xdr:from>
    <xdr:to>
      <xdr:col>25</xdr:col>
      <xdr:colOff>696992</xdr:colOff>
      <xdr:row>37</xdr:row>
      <xdr:rowOff>84380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55503582-D1E2-0FE6-D670-9251D8CDD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640084" y="38100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25</xdr:col>
      <xdr:colOff>408983</xdr:colOff>
      <xdr:row>0</xdr:row>
      <xdr:rowOff>279830</xdr:rowOff>
    </xdr:from>
    <xdr:to>
      <xdr:col>32</xdr:col>
      <xdr:colOff>169621</xdr:colOff>
      <xdr:row>19</xdr:row>
      <xdr:rowOff>41328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8C04E8AA-39C3-D849-ED97-0FBDC2001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838475" y="27983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19</xdr:col>
      <xdr:colOff>118389</xdr:colOff>
      <xdr:row>38</xdr:row>
      <xdr:rowOff>64575</xdr:rowOff>
    </xdr:from>
    <xdr:to>
      <xdr:col>25</xdr:col>
      <xdr:colOff>696992</xdr:colOff>
      <xdr:row>57</xdr:row>
      <xdr:rowOff>41327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41B2CF2F-DA06-4058-A5BB-FF8870B58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640084" y="7641524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12</xdr:col>
      <xdr:colOff>419745</xdr:colOff>
      <xdr:row>38</xdr:row>
      <xdr:rowOff>43051</xdr:rowOff>
    </xdr:from>
    <xdr:to>
      <xdr:col>19</xdr:col>
      <xdr:colOff>180382</xdr:colOff>
      <xdr:row>57</xdr:row>
      <xdr:rowOff>19803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F6E399BD-7A23-17EA-5DFF-A61310CA3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15677" y="76200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19</xdr:col>
      <xdr:colOff>118389</xdr:colOff>
      <xdr:row>56</xdr:row>
      <xdr:rowOff>107625</xdr:rowOff>
    </xdr:from>
    <xdr:to>
      <xdr:col>25</xdr:col>
      <xdr:colOff>696992</xdr:colOff>
      <xdr:row>75</xdr:row>
      <xdr:rowOff>84378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8DF18FC5-65E1-070E-7560-0DF996F8A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40084" y="11171693"/>
          <a:ext cx="54864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1003549</xdr:colOff>
      <xdr:row>27</xdr:row>
      <xdr:rowOff>35735</xdr:rowOff>
    </xdr:from>
    <xdr:to>
      <xdr:col>40</xdr:col>
      <xdr:colOff>1005542</xdr:colOff>
      <xdr:row>46</xdr:row>
      <xdr:rowOff>118285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B63CFED-5DF8-57ED-CBCD-274656615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24692" y="5424164"/>
          <a:ext cx="5444850" cy="3874407"/>
        </a:xfrm>
        <a:prstGeom prst="rect">
          <a:avLst/>
        </a:prstGeom>
      </xdr:spPr>
    </xdr:pic>
    <xdr:clientData/>
  </xdr:twoCellAnchor>
  <xdr:twoCellAnchor editAs="oneCell">
    <xdr:from>
      <xdr:col>0</xdr:col>
      <xdr:colOff>824754</xdr:colOff>
      <xdr:row>27</xdr:row>
      <xdr:rowOff>57960</xdr:rowOff>
    </xdr:from>
    <xdr:to>
      <xdr:col>4</xdr:col>
      <xdr:colOff>403413</xdr:colOff>
      <xdr:row>46</xdr:row>
      <xdr:rowOff>96060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B79CC477-CC5C-B6C9-30DD-166A20872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754" y="5446389"/>
          <a:ext cx="5456945" cy="3829957"/>
        </a:xfrm>
        <a:prstGeom prst="rect">
          <a:avLst/>
        </a:prstGeom>
      </xdr:spPr>
    </xdr:pic>
    <xdr:clientData/>
  </xdr:twoCellAnchor>
  <xdr:twoCellAnchor editAs="oneCell">
    <xdr:from>
      <xdr:col>20</xdr:col>
      <xdr:colOff>708075</xdr:colOff>
      <xdr:row>27</xdr:row>
      <xdr:rowOff>64310</xdr:rowOff>
    </xdr:from>
    <xdr:to>
      <xdr:col>24</xdr:col>
      <xdr:colOff>709319</xdr:colOff>
      <xdr:row>46</xdr:row>
      <xdr:rowOff>89710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E7E5981-6CFA-A6FB-9879-0CB71E3AC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57789" y="5452739"/>
          <a:ext cx="5444101" cy="3817257"/>
        </a:xfrm>
        <a:prstGeom prst="rect">
          <a:avLst/>
        </a:prstGeom>
      </xdr:spPr>
    </xdr:pic>
    <xdr:clientData/>
  </xdr:twoCellAnchor>
  <xdr:twoCellAnchor editAs="oneCell">
    <xdr:from>
      <xdr:col>12</xdr:col>
      <xdr:colOff>585861</xdr:colOff>
      <xdr:row>27</xdr:row>
      <xdr:rowOff>57960</xdr:rowOff>
    </xdr:from>
    <xdr:to>
      <xdr:col>16</xdr:col>
      <xdr:colOff>587853</xdr:colOff>
      <xdr:row>46</xdr:row>
      <xdr:rowOff>96060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CA6C839E-9901-648E-AAF5-A0A5B18ED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49861" y="5446389"/>
          <a:ext cx="5444849" cy="3829957"/>
        </a:xfrm>
        <a:prstGeom prst="rect">
          <a:avLst/>
        </a:prstGeom>
      </xdr:spPr>
    </xdr:pic>
    <xdr:clientData/>
  </xdr:twoCellAnchor>
  <xdr:twoCellAnchor editAs="oneCell">
    <xdr:from>
      <xdr:col>4</xdr:col>
      <xdr:colOff>462901</xdr:colOff>
      <xdr:row>27</xdr:row>
      <xdr:rowOff>57960</xdr:rowOff>
    </xdr:from>
    <xdr:to>
      <xdr:col>8</xdr:col>
      <xdr:colOff>464893</xdr:colOff>
      <xdr:row>46</xdr:row>
      <xdr:rowOff>96060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F2004F2-FC44-6F24-5BF3-46A01FE87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41187" y="5446389"/>
          <a:ext cx="5444849" cy="3829957"/>
        </a:xfrm>
        <a:prstGeom prst="rect">
          <a:avLst/>
        </a:prstGeom>
      </xdr:spPr>
    </xdr:pic>
    <xdr:clientData/>
  </xdr:twoCellAnchor>
  <xdr:twoCellAnchor editAs="oneCell">
    <xdr:from>
      <xdr:col>16</xdr:col>
      <xdr:colOff>647341</xdr:colOff>
      <xdr:row>27</xdr:row>
      <xdr:rowOff>59952</xdr:rowOff>
    </xdr:from>
    <xdr:to>
      <xdr:col>20</xdr:col>
      <xdr:colOff>648587</xdr:colOff>
      <xdr:row>46</xdr:row>
      <xdr:rowOff>94068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9393AAE-6D65-57C6-3454-6A079D8BB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54198" y="5448381"/>
          <a:ext cx="5444103" cy="3825973"/>
        </a:xfrm>
        <a:prstGeom prst="rect">
          <a:avLst/>
        </a:prstGeom>
      </xdr:spPr>
    </xdr:pic>
    <xdr:clientData/>
  </xdr:twoCellAnchor>
  <xdr:twoCellAnchor editAs="oneCell">
    <xdr:from>
      <xdr:col>8</xdr:col>
      <xdr:colOff>524381</xdr:colOff>
      <xdr:row>27</xdr:row>
      <xdr:rowOff>57960</xdr:rowOff>
    </xdr:from>
    <xdr:to>
      <xdr:col>12</xdr:col>
      <xdr:colOff>526373</xdr:colOff>
      <xdr:row>46</xdr:row>
      <xdr:rowOff>96060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F4699EB-8FC8-E3A4-6804-57B8100B6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45524" y="5446389"/>
          <a:ext cx="5444849" cy="3829957"/>
        </a:xfrm>
        <a:prstGeom prst="rect">
          <a:avLst/>
        </a:prstGeom>
      </xdr:spPr>
    </xdr:pic>
    <xdr:clientData/>
  </xdr:twoCellAnchor>
  <xdr:twoCellAnchor editAs="oneCell">
    <xdr:from>
      <xdr:col>28</xdr:col>
      <xdr:colOff>874613</xdr:colOff>
      <xdr:row>27</xdr:row>
      <xdr:rowOff>62318</xdr:rowOff>
    </xdr:from>
    <xdr:to>
      <xdr:col>32</xdr:col>
      <xdr:colOff>876606</xdr:colOff>
      <xdr:row>46</xdr:row>
      <xdr:rowOff>91703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A06D67C3-7D12-7CBE-8E83-1CC86A86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410042" y="5450747"/>
          <a:ext cx="5444850" cy="3821242"/>
        </a:xfrm>
        <a:prstGeom prst="rect">
          <a:avLst/>
        </a:prstGeom>
      </xdr:spPr>
    </xdr:pic>
    <xdr:clientData/>
  </xdr:twoCellAnchor>
  <xdr:twoCellAnchor editAs="oneCell">
    <xdr:from>
      <xdr:col>24</xdr:col>
      <xdr:colOff>768807</xdr:colOff>
      <xdr:row>27</xdr:row>
      <xdr:rowOff>57960</xdr:rowOff>
    </xdr:from>
    <xdr:to>
      <xdr:col>28</xdr:col>
      <xdr:colOff>815125</xdr:colOff>
      <xdr:row>46</xdr:row>
      <xdr:rowOff>96060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211346B-9429-8A5D-4657-8C8D86828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61378" y="5446389"/>
          <a:ext cx="5489176" cy="3829957"/>
        </a:xfrm>
        <a:prstGeom prst="rect">
          <a:avLst/>
        </a:prstGeom>
      </xdr:spPr>
    </xdr:pic>
    <xdr:clientData/>
  </xdr:twoCellAnchor>
  <xdr:twoCellAnchor editAs="oneCell">
    <xdr:from>
      <xdr:col>32</xdr:col>
      <xdr:colOff>936094</xdr:colOff>
      <xdr:row>27</xdr:row>
      <xdr:rowOff>155451</xdr:rowOff>
    </xdr:from>
    <xdr:to>
      <xdr:col>36</xdr:col>
      <xdr:colOff>944062</xdr:colOff>
      <xdr:row>45</xdr:row>
      <xdr:rowOff>189069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9ED68E20-6401-FAB6-B6BD-B16A556BF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914380" y="5543880"/>
          <a:ext cx="5450825" cy="36259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1183967</xdr:colOff>
      <xdr:row>43</xdr:row>
      <xdr:rowOff>184764</xdr:rowOff>
    </xdr:from>
    <xdr:to>
      <xdr:col>4</xdr:col>
      <xdr:colOff>748196</xdr:colOff>
      <xdr:row>63</xdr:row>
      <xdr:rowOff>34002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FBFD805-7A98-97D2-8EC6-D356A5618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967" y="9125564"/>
          <a:ext cx="5482429" cy="3913238"/>
        </a:xfrm>
        <a:prstGeom prst="rect">
          <a:avLst/>
        </a:prstGeom>
      </xdr:spPr>
    </xdr:pic>
    <xdr:clientData/>
  </xdr:twoCellAnchor>
  <xdr:twoCellAnchor editAs="oneCell">
    <xdr:from>
      <xdr:col>20</xdr:col>
      <xdr:colOff>955367</xdr:colOff>
      <xdr:row>43</xdr:row>
      <xdr:rowOff>178414</xdr:rowOff>
    </xdr:from>
    <xdr:to>
      <xdr:col>24</xdr:col>
      <xdr:colOff>933780</xdr:colOff>
      <xdr:row>63</xdr:row>
      <xdr:rowOff>40352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EB2591A-FAC6-7552-1489-A545036C0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19167" y="9119214"/>
          <a:ext cx="5464813" cy="3925938"/>
        </a:xfrm>
        <a:prstGeom prst="rect">
          <a:avLst/>
        </a:prstGeom>
      </xdr:spPr>
    </xdr:pic>
    <xdr:clientData/>
  </xdr:twoCellAnchor>
  <xdr:twoCellAnchor editAs="oneCell">
    <xdr:from>
      <xdr:col>12</xdr:col>
      <xdr:colOff>752167</xdr:colOff>
      <xdr:row>43</xdr:row>
      <xdr:rowOff>178414</xdr:rowOff>
    </xdr:from>
    <xdr:to>
      <xdr:col>16</xdr:col>
      <xdr:colOff>748196</xdr:colOff>
      <xdr:row>63</xdr:row>
      <xdr:rowOff>40352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F11FB48-2962-3E9F-25DE-89214D66C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43167" y="9119214"/>
          <a:ext cx="5482429" cy="3925938"/>
        </a:xfrm>
        <a:prstGeom prst="rect">
          <a:avLst/>
        </a:prstGeom>
      </xdr:spPr>
    </xdr:pic>
    <xdr:clientData/>
  </xdr:twoCellAnchor>
  <xdr:twoCellAnchor editAs="oneCell">
    <xdr:from>
      <xdr:col>32</xdr:col>
      <xdr:colOff>726767</xdr:colOff>
      <xdr:row>43</xdr:row>
      <xdr:rowOff>178414</xdr:rowOff>
    </xdr:from>
    <xdr:to>
      <xdr:col>36</xdr:col>
      <xdr:colOff>722795</xdr:colOff>
      <xdr:row>63</xdr:row>
      <xdr:rowOff>40352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96A8F87-60BE-FB1D-3460-98B833C6F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049767" y="9119214"/>
          <a:ext cx="5482428" cy="3925938"/>
        </a:xfrm>
        <a:prstGeom prst="rect">
          <a:avLst/>
        </a:prstGeom>
      </xdr:spPr>
    </xdr:pic>
    <xdr:clientData/>
  </xdr:twoCellAnchor>
  <xdr:twoCellAnchor editAs="oneCell">
    <xdr:from>
      <xdr:col>4</xdr:col>
      <xdr:colOff>548967</xdr:colOff>
      <xdr:row>43</xdr:row>
      <xdr:rowOff>184764</xdr:rowOff>
    </xdr:from>
    <xdr:to>
      <xdr:col>8</xdr:col>
      <xdr:colOff>544996</xdr:colOff>
      <xdr:row>63</xdr:row>
      <xdr:rowOff>34003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39CBF4-BFA4-D208-A40C-E17938E2D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67167" y="9125564"/>
          <a:ext cx="5482429" cy="3913239"/>
        </a:xfrm>
        <a:prstGeom prst="rect">
          <a:avLst/>
        </a:prstGeom>
      </xdr:spPr>
    </xdr:pic>
    <xdr:clientData/>
  </xdr:twoCellAnchor>
  <xdr:twoCellAnchor editAs="oneCell">
    <xdr:from>
      <xdr:col>16</xdr:col>
      <xdr:colOff>574367</xdr:colOff>
      <xdr:row>43</xdr:row>
      <xdr:rowOff>178414</xdr:rowOff>
    </xdr:from>
    <xdr:to>
      <xdr:col>20</xdr:col>
      <xdr:colOff>570396</xdr:colOff>
      <xdr:row>63</xdr:row>
      <xdr:rowOff>40353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1DB5109A-40A1-F51C-5089-C8CBBD2BF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951767" y="9119214"/>
          <a:ext cx="5482429" cy="3925939"/>
        </a:xfrm>
        <a:prstGeom prst="rect">
          <a:avLst/>
        </a:prstGeom>
      </xdr:spPr>
    </xdr:pic>
    <xdr:clientData/>
  </xdr:twoCellAnchor>
  <xdr:twoCellAnchor editAs="oneCell">
    <xdr:from>
      <xdr:col>8</xdr:col>
      <xdr:colOff>802967</xdr:colOff>
      <xdr:row>43</xdr:row>
      <xdr:rowOff>178414</xdr:rowOff>
    </xdr:from>
    <xdr:to>
      <xdr:col>12</xdr:col>
      <xdr:colOff>781380</xdr:colOff>
      <xdr:row>63</xdr:row>
      <xdr:rowOff>40353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79A851B4-6D14-2A5D-2601-05F1D4D7F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07567" y="9119214"/>
          <a:ext cx="5464813" cy="3925939"/>
        </a:xfrm>
        <a:prstGeom prst="rect">
          <a:avLst/>
        </a:prstGeom>
      </xdr:spPr>
    </xdr:pic>
    <xdr:clientData/>
  </xdr:twoCellAnchor>
  <xdr:twoCellAnchor editAs="oneCell">
    <xdr:from>
      <xdr:col>28</xdr:col>
      <xdr:colOff>955367</xdr:colOff>
      <xdr:row>43</xdr:row>
      <xdr:rowOff>178414</xdr:rowOff>
    </xdr:from>
    <xdr:to>
      <xdr:col>32</xdr:col>
      <xdr:colOff>951396</xdr:colOff>
      <xdr:row>63</xdr:row>
      <xdr:rowOff>40353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43FB944-1330-784F-C184-9F2BC6F73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91967" y="9119214"/>
          <a:ext cx="5482429" cy="3925939"/>
        </a:xfrm>
        <a:prstGeom prst="rect">
          <a:avLst/>
        </a:prstGeom>
      </xdr:spPr>
    </xdr:pic>
    <xdr:clientData/>
  </xdr:twoCellAnchor>
  <xdr:twoCellAnchor editAs="oneCell">
    <xdr:from>
      <xdr:col>24</xdr:col>
      <xdr:colOff>853767</xdr:colOff>
      <xdr:row>43</xdr:row>
      <xdr:rowOff>178414</xdr:rowOff>
    </xdr:from>
    <xdr:to>
      <xdr:col>28</xdr:col>
      <xdr:colOff>849796</xdr:colOff>
      <xdr:row>63</xdr:row>
      <xdr:rowOff>40353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5E5F9C6F-8A19-AACD-C7E3-BBC1953DF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03967" y="9119214"/>
          <a:ext cx="5482429" cy="3925939"/>
        </a:xfrm>
        <a:prstGeom prst="rect">
          <a:avLst/>
        </a:prstGeom>
      </xdr:spPr>
    </xdr:pic>
    <xdr:clientData/>
  </xdr:twoCellAnchor>
  <xdr:twoCellAnchor editAs="oneCell">
    <xdr:from>
      <xdr:col>36</xdr:col>
      <xdr:colOff>950158</xdr:colOff>
      <xdr:row>43</xdr:row>
      <xdr:rowOff>174506</xdr:rowOff>
    </xdr:from>
    <xdr:to>
      <xdr:col>40</xdr:col>
      <xdr:colOff>946187</xdr:colOff>
      <xdr:row>63</xdr:row>
      <xdr:rowOff>44261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37C246-3174-5D32-DBAD-434C19869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759558" y="9115306"/>
          <a:ext cx="5482429" cy="3933755"/>
        </a:xfrm>
        <a:prstGeom prst="rect">
          <a:avLst/>
        </a:prstGeom>
      </xdr:spPr>
    </xdr:pic>
    <xdr:clientData/>
  </xdr:twoCellAnchor>
  <xdr:twoCellAnchor>
    <xdr:from>
      <xdr:col>1</xdr:col>
      <xdr:colOff>88901</xdr:colOff>
      <xdr:row>87</xdr:row>
      <xdr:rowOff>114300</xdr:rowOff>
    </xdr:from>
    <xdr:to>
      <xdr:col>3</xdr:col>
      <xdr:colOff>817967</xdr:colOff>
      <xdr:row>105</xdr:row>
      <xdr:rowOff>76200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BC07EB36-E96A-5B60-7764-713DA2434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792135</xdr:colOff>
      <xdr:row>87</xdr:row>
      <xdr:rowOff>124416</xdr:rowOff>
    </xdr:from>
    <xdr:to>
      <xdr:col>6</xdr:col>
      <xdr:colOff>365932</xdr:colOff>
      <xdr:row>105</xdr:row>
      <xdr:rowOff>86101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1A386881-9AA8-7BE6-FC48-E5B25D4A4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480016</xdr:colOff>
      <xdr:row>88</xdr:row>
      <xdr:rowOff>43051</xdr:rowOff>
    </xdr:from>
    <xdr:to>
      <xdr:col>9</xdr:col>
      <xdr:colOff>559661</xdr:colOff>
      <xdr:row>105</xdr:row>
      <xdr:rowOff>90837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C392EE53-8EB3-91D5-48C2-9AA2DF1C2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824423</xdr:colOff>
      <xdr:row>88</xdr:row>
      <xdr:rowOff>59840</xdr:rowOff>
    </xdr:from>
    <xdr:to>
      <xdr:col>13</xdr:col>
      <xdr:colOff>64576</xdr:colOff>
      <xdr:row>105</xdr:row>
      <xdr:rowOff>64575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E3208E5E-7B48-D4EE-704B-CCDBA6C28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1340556</xdr:colOff>
      <xdr:row>29</xdr:row>
      <xdr:rowOff>63500</xdr:rowOff>
    </xdr:from>
    <xdr:to>
      <xdr:col>4</xdr:col>
      <xdr:colOff>886178</xdr:colOff>
      <xdr:row>50</xdr:row>
      <xdr:rowOff>1694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344A244-0295-77F6-03F5-9F11D412F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556" y="5671820"/>
          <a:ext cx="5418102" cy="3992034"/>
        </a:xfrm>
        <a:prstGeom prst="rect">
          <a:avLst/>
        </a:prstGeom>
      </xdr:spPr>
    </xdr:pic>
    <xdr:clientData/>
  </xdr:twoCellAnchor>
  <xdr:twoCellAnchor editAs="oneCell">
    <xdr:from>
      <xdr:col>20</xdr:col>
      <xdr:colOff>1326445</xdr:colOff>
      <xdr:row>29</xdr:row>
      <xdr:rowOff>63499</xdr:rowOff>
    </xdr:from>
    <xdr:to>
      <xdr:col>24</xdr:col>
      <xdr:colOff>1309512</xdr:colOff>
      <xdr:row>50</xdr:row>
      <xdr:rowOff>1694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6730A9F-E0A2-6D5B-77B6-BC8F3385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81965" y="5671819"/>
          <a:ext cx="5428827" cy="3992035"/>
        </a:xfrm>
        <a:prstGeom prst="rect">
          <a:avLst/>
        </a:prstGeom>
      </xdr:spPr>
    </xdr:pic>
    <xdr:clientData/>
  </xdr:twoCellAnchor>
  <xdr:twoCellAnchor editAs="oneCell">
    <xdr:from>
      <xdr:col>12</xdr:col>
      <xdr:colOff>1185334</xdr:colOff>
      <xdr:row>29</xdr:row>
      <xdr:rowOff>63500</xdr:rowOff>
    </xdr:from>
    <xdr:to>
      <xdr:col>16</xdr:col>
      <xdr:colOff>1168400</xdr:colOff>
      <xdr:row>50</xdr:row>
      <xdr:rowOff>1694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3340B16-F35D-2B3B-8E81-FE9B5E2A8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49334" y="5671820"/>
          <a:ext cx="5428826" cy="3992034"/>
        </a:xfrm>
        <a:prstGeom prst="rect">
          <a:avLst/>
        </a:prstGeom>
      </xdr:spPr>
    </xdr:pic>
    <xdr:clientData/>
  </xdr:twoCellAnchor>
  <xdr:twoCellAnchor editAs="oneCell">
    <xdr:from>
      <xdr:col>32</xdr:col>
      <xdr:colOff>1001890</xdr:colOff>
      <xdr:row>29</xdr:row>
      <xdr:rowOff>70555</xdr:rowOff>
    </xdr:from>
    <xdr:to>
      <xdr:col>36</xdr:col>
      <xdr:colOff>984957</xdr:colOff>
      <xdr:row>49</xdr:row>
      <xdr:rowOff>187678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10E8DBC-959F-9CB1-CE44-F8A8B0980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94690" y="5678875"/>
          <a:ext cx="5428827" cy="3977923"/>
        </a:xfrm>
        <a:prstGeom prst="rect">
          <a:avLst/>
        </a:prstGeom>
      </xdr:spPr>
    </xdr:pic>
    <xdr:clientData/>
  </xdr:twoCellAnchor>
  <xdr:twoCellAnchor editAs="oneCell">
    <xdr:from>
      <xdr:col>4</xdr:col>
      <xdr:colOff>574606</xdr:colOff>
      <xdr:row>29</xdr:row>
      <xdr:rowOff>63500</xdr:rowOff>
    </xdr:from>
    <xdr:to>
      <xdr:col>8</xdr:col>
      <xdr:colOff>557672</xdr:colOff>
      <xdr:row>50</xdr:row>
      <xdr:rowOff>1694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2975D2EC-939D-BEBF-39C4-EC364319A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47086" y="5671820"/>
          <a:ext cx="5428826" cy="3992034"/>
        </a:xfrm>
        <a:prstGeom prst="rect">
          <a:avLst/>
        </a:prstGeom>
      </xdr:spPr>
    </xdr:pic>
    <xdr:clientData/>
  </xdr:twoCellAnchor>
  <xdr:twoCellAnchor editAs="oneCell">
    <xdr:from>
      <xdr:col>16</xdr:col>
      <xdr:colOff>1143000</xdr:colOff>
      <xdr:row>29</xdr:row>
      <xdr:rowOff>63500</xdr:rowOff>
    </xdr:from>
    <xdr:to>
      <xdr:col>20</xdr:col>
      <xdr:colOff>1126066</xdr:colOff>
      <xdr:row>50</xdr:row>
      <xdr:rowOff>1694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50DA850-2BAE-EB2C-3BEF-E8EA5DD76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352760" y="5671820"/>
          <a:ext cx="5428826" cy="3992034"/>
        </a:xfrm>
        <a:prstGeom prst="rect">
          <a:avLst/>
        </a:prstGeom>
      </xdr:spPr>
    </xdr:pic>
    <xdr:clientData/>
  </xdr:twoCellAnchor>
  <xdr:twoCellAnchor editAs="oneCell">
    <xdr:from>
      <xdr:col>8</xdr:col>
      <xdr:colOff>1072444</xdr:colOff>
      <xdr:row>29</xdr:row>
      <xdr:rowOff>70555</xdr:rowOff>
    </xdr:from>
    <xdr:to>
      <xdr:col>12</xdr:col>
      <xdr:colOff>1055511</xdr:colOff>
      <xdr:row>49</xdr:row>
      <xdr:rowOff>187678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62DBD2A9-881B-BF7B-7EB3-820E04F19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90684" y="5678875"/>
          <a:ext cx="5428827" cy="3977923"/>
        </a:xfrm>
        <a:prstGeom prst="rect">
          <a:avLst/>
        </a:prstGeom>
      </xdr:spPr>
    </xdr:pic>
    <xdr:clientData/>
  </xdr:twoCellAnchor>
  <xdr:twoCellAnchor editAs="oneCell">
    <xdr:from>
      <xdr:col>28</xdr:col>
      <xdr:colOff>1044224</xdr:colOff>
      <xdr:row>29</xdr:row>
      <xdr:rowOff>70555</xdr:rowOff>
    </xdr:from>
    <xdr:to>
      <xdr:col>32</xdr:col>
      <xdr:colOff>1027290</xdr:colOff>
      <xdr:row>49</xdr:row>
      <xdr:rowOff>187678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92E49E31-8C17-19CA-0324-FCAFCC964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591264" y="5678875"/>
          <a:ext cx="5428826" cy="3977923"/>
        </a:xfrm>
        <a:prstGeom prst="rect">
          <a:avLst/>
        </a:prstGeom>
      </xdr:spPr>
    </xdr:pic>
    <xdr:clientData/>
  </xdr:twoCellAnchor>
  <xdr:twoCellAnchor editAs="oneCell">
    <xdr:from>
      <xdr:col>24</xdr:col>
      <xdr:colOff>931334</xdr:colOff>
      <xdr:row>29</xdr:row>
      <xdr:rowOff>63499</xdr:rowOff>
    </xdr:from>
    <xdr:to>
      <xdr:col>28</xdr:col>
      <xdr:colOff>914400</xdr:colOff>
      <xdr:row>50</xdr:row>
      <xdr:rowOff>1694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E388F918-C3E0-B181-8C13-615AF7EF8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32614" y="5671819"/>
          <a:ext cx="5428826" cy="3992035"/>
        </a:xfrm>
        <a:prstGeom prst="rect">
          <a:avLst/>
        </a:prstGeom>
      </xdr:spPr>
    </xdr:pic>
    <xdr:clientData/>
  </xdr:twoCellAnchor>
  <xdr:twoCellAnchor editAs="oneCell">
    <xdr:from>
      <xdr:col>36</xdr:col>
      <xdr:colOff>1157111</xdr:colOff>
      <xdr:row>29</xdr:row>
      <xdr:rowOff>63499</xdr:rowOff>
    </xdr:from>
    <xdr:to>
      <xdr:col>40</xdr:col>
      <xdr:colOff>1140177</xdr:colOff>
      <xdr:row>50</xdr:row>
      <xdr:rowOff>1694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CB38DBB7-3EC3-5BEA-D51E-3B85DFCF7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595671" y="5671819"/>
          <a:ext cx="5428826" cy="39920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1565347</xdr:colOff>
      <xdr:row>30</xdr:row>
      <xdr:rowOff>59069</xdr:rowOff>
    </xdr:from>
    <xdr:to>
      <xdr:col>4</xdr:col>
      <xdr:colOff>1026631</xdr:colOff>
      <xdr:row>50</xdr:row>
      <xdr:rowOff>172483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6AC9255-DA28-EE4D-AF95-895606D0C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5347" y="5955498"/>
          <a:ext cx="5493784" cy="4044366"/>
        </a:xfrm>
        <a:prstGeom prst="rect">
          <a:avLst/>
        </a:prstGeom>
      </xdr:spPr>
    </xdr:pic>
    <xdr:clientData/>
  </xdr:twoCellAnchor>
  <xdr:twoCellAnchor editAs="oneCell">
    <xdr:from>
      <xdr:col>20</xdr:col>
      <xdr:colOff>767905</xdr:colOff>
      <xdr:row>30</xdr:row>
      <xdr:rowOff>52424</xdr:rowOff>
    </xdr:from>
    <xdr:to>
      <xdr:col>24</xdr:col>
      <xdr:colOff>819887</xdr:colOff>
      <xdr:row>50</xdr:row>
      <xdr:rowOff>179129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B2017C6-55A7-96B3-9574-D5C07352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1834" y="5948853"/>
          <a:ext cx="5494839" cy="4057657"/>
        </a:xfrm>
        <a:prstGeom prst="rect">
          <a:avLst/>
        </a:prstGeom>
      </xdr:spPr>
    </xdr:pic>
    <xdr:clientData/>
  </xdr:twoCellAnchor>
  <xdr:twoCellAnchor editAs="oneCell">
    <xdr:from>
      <xdr:col>12</xdr:col>
      <xdr:colOff>590697</xdr:colOff>
      <xdr:row>30</xdr:row>
      <xdr:rowOff>52424</xdr:rowOff>
    </xdr:from>
    <xdr:to>
      <xdr:col>16</xdr:col>
      <xdr:colOff>642678</xdr:colOff>
      <xdr:row>50</xdr:row>
      <xdr:rowOff>179129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39151AB-ADFC-0587-5CBC-79ED101A9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08911" y="5948853"/>
          <a:ext cx="5494838" cy="4057657"/>
        </a:xfrm>
        <a:prstGeom prst="rect">
          <a:avLst/>
        </a:prstGeom>
      </xdr:spPr>
    </xdr:pic>
    <xdr:clientData/>
  </xdr:twoCellAnchor>
  <xdr:twoCellAnchor editAs="oneCell">
    <xdr:from>
      <xdr:col>32</xdr:col>
      <xdr:colOff>797440</xdr:colOff>
      <xdr:row>30</xdr:row>
      <xdr:rowOff>52424</xdr:rowOff>
    </xdr:from>
    <xdr:to>
      <xdr:col>36</xdr:col>
      <xdr:colOff>849422</xdr:colOff>
      <xdr:row>50</xdr:row>
      <xdr:rowOff>179129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E8916FC-3AC6-2E75-1529-227B25FCB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29940" y="5948853"/>
          <a:ext cx="5494839" cy="4057657"/>
        </a:xfrm>
        <a:prstGeom prst="rect">
          <a:avLst/>
        </a:prstGeom>
      </xdr:spPr>
    </xdr:pic>
    <xdr:clientData/>
  </xdr:twoCellAnchor>
  <xdr:twoCellAnchor editAs="oneCell">
    <xdr:from>
      <xdr:col>4</xdr:col>
      <xdr:colOff>679301</xdr:colOff>
      <xdr:row>30</xdr:row>
      <xdr:rowOff>52424</xdr:rowOff>
    </xdr:from>
    <xdr:to>
      <xdr:col>8</xdr:col>
      <xdr:colOff>731282</xdr:colOff>
      <xdr:row>50</xdr:row>
      <xdr:rowOff>179129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356BE75-BE48-6807-61A6-20CDD21A9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1801" y="5948853"/>
          <a:ext cx="5494838" cy="4057657"/>
        </a:xfrm>
        <a:prstGeom prst="rect">
          <a:avLst/>
        </a:prstGeom>
      </xdr:spPr>
    </xdr:pic>
    <xdr:clientData/>
  </xdr:twoCellAnchor>
  <xdr:twoCellAnchor editAs="oneCell">
    <xdr:from>
      <xdr:col>16</xdr:col>
      <xdr:colOff>767906</xdr:colOff>
      <xdr:row>30</xdr:row>
      <xdr:rowOff>52424</xdr:rowOff>
    </xdr:from>
    <xdr:to>
      <xdr:col>20</xdr:col>
      <xdr:colOff>819887</xdr:colOff>
      <xdr:row>50</xdr:row>
      <xdr:rowOff>179129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74E37C1-C761-B322-BB44-D1AD8501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28977" y="5948853"/>
          <a:ext cx="5494839" cy="4057657"/>
        </a:xfrm>
        <a:prstGeom prst="rect">
          <a:avLst/>
        </a:prstGeom>
      </xdr:spPr>
    </xdr:pic>
    <xdr:clientData/>
  </xdr:twoCellAnchor>
  <xdr:twoCellAnchor editAs="oneCell">
    <xdr:from>
      <xdr:col>8</xdr:col>
      <xdr:colOff>679300</xdr:colOff>
      <xdr:row>30</xdr:row>
      <xdr:rowOff>52424</xdr:rowOff>
    </xdr:from>
    <xdr:to>
      <xdr:col>12</xdr:col>
      <xdr:colOff>731282</xdr:colOff>
      <xdr:row>50</xdr:row>
      <xdr:rowOff>179129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2859C7D1-8067-C9C5-B71F-4708F290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54657" y="5948853"/>
          <a:ext cx="5494839" cy="405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797441</xdr:colOff>
      <xdr:row>30</xdr:row>
      <xdr:rowOff>52424</xdr:rowOff>
    </xdr:from>
    <xdr:to>
      <xdr:col>32</xdr:col>
      <xdr:colOff>849422</xdr:colOff>
      <xdr:row>50</xdr:row>
      <xdr:rowOff>179129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DF12081E-20A1-3822-2EFF-A9C19F361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487084" y="5948853"/>
          <a:ext cx="5494838" cy="4057657"/>
        </a:xfrm>
        <a:prstGeom prst="rect">
          <a:avLst/>
        </a:prstGeom>
      </xdr:spPr>
    </xdr:pic>
    <xdr:clientData/>
  </xdr:twoCellAnchor>
  <xdr:twoCellAnchor editAs="oneCell">
    <xdr:from>
      <xdr:col>24</xdr:col>
      <xdr:colOff>767906</xdr:colOff>
      <xdr:row>30</xdr:row>
      <xdr:rowOff>52424</xdr:rowOff>
    </xdr:from>
    <xdr:to>
      <xdr:col>28</xdr:col>
      <xdr:colOff>819887</xdr:colOff>
      <xdr:row>50</xdr:row>
      <xdr:rowOff>179129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F5FBD439-893D-81CD-BBA1-1B9C3D821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14692" y="5948853"/>
          <a:ext cx="5494838" cy="4057657"/>
        </a:xfrm>
        <a:prstGeom prst="rect">
          <a:avLst/>
        </a:prstGeom>
      </xdr:spPr>
    </xdr:pic>
    <xdr:clientData/>
  </xdr:twoCellAnchor>
  <xdr:twoCellAnchor editAs="oneCell">
    <xdr:from>
      <xdr:col>36</xdr:col>
      <xdr:colOff>945115</xdr:colOff>
      <xdr:row>30</xdr:row>
      <xdr:rowOff>52424</xdr:rowOff>
    </xdr:from>
    <xdr:to>
      <xdr:col>40</xdr:col>
      <xdr:colOff>997096</xdr:colOff>
      <xdr:row>50</xdr:row>
      <xdr:rowOff>179129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5B729BFC-6F97-A971-76DE-8C589D3CE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520472" y="5948853"/>
          <a:ext cx="5494838" cy="4057657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6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0AFB5-9026-2F43-B090-3439B9B18303}" name="Tableau1356" displayName="Tableau1356" ref="A1:K14" totalsRowShown="0" headerRowDxfId="17" dataDxfId="16">
  <autoFilter ref="A1:K14" xr:uid="{CA91E695-4ED3-594D-8DCF-0A7C482044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4">
    <sortCondition ref="A1:A14"/>
  </sortState>
  <tableColumns count="11">
    <tableColumn id="2" xr3:uid="{358D9657-EA4A-CB48-B1C9-CACFA83677C8}" name="Type" dataDxfId="15"/>
    <tableColumn id="4" xr3:uid="{CC3D0990-5CC2-6243-82D2-7C3254793337}" name="Apellido actor" dataDxfId="14"/>
    <tableColumn id="5" xr3:uid="{FAA6C748-5EE2-4B40-A9E3-F8228C9A8DCA}" name="Nombre actor" dataDxfId="13"/>
    <tableColumn id="6" xr3:uid="{F1645630-FC58-E045-8D13-503A6822232D}" name="Nombre demandado" dataDxfId="12"/>
    <tableColumn id="7" xr3:uid="{3D6576C7-ECF7-EE45-A635-3DDBC613AB5E}" name="Apellido demandado" dataDxfId="11"/>
    <tableColumn id="8" xr3:uid="{343A6AF9-2DCC-9949-B5C8-8C85A91066C7}" name="Nombre autorizado" dataDxfId="10"/>
    <tableColumn id="9" xr3:uid="{8D8828AB-F804-7640-BEA2-D1F769ECCF01}" name="Apellido autorizado" dataDxfId="9"/>
    <tableColumn id="10" xr3:uid="{95D012A1-A938-6649-995A-0657728D91C1}" name="Num expediente" dataDxfId="8"/>
    <tableColumn id="11" xr3:uid="{5939592E-870E-7E40-BFFC-A4DDFC730C28}" name="Nombre otro" dataDxfId="7"/>
    <tableColumn id="12" xr3:uid="{439FF438-7819-D24D-8B18-0031BFC06817}" name="Apellido otro" dataDxfId="6"/>
    <tableColumn id="13" xr3:uid="{44E3CE2C-5AAB-0F40-9D53-BCA081F1A505}" name="Num juzgado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1E695-4ED3-594D-8DCF-0A7C482044EB}" name="Tableau1" displayName="Tableau1" ref="A1:K22" totalsRowShown="0" headerRowDxfId="4">
  <autoFilter ref="A1:K22" xr:uid="{CA91E695-4ED3-594D-8DCF-0A7C482044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22">
    <sortCondition ref="A1:A22"/>
  </sortState>
  <tableColumns count="11">
    <tableColumn id="2" xr3:uid="{A89E6078-21C4-8042-A3A0-7AA5CD4B2478}" name="Type"/>
    <tableColumn id="4" xr3:uid="{4BB5EB4F-DB9A-5140-B8F1-DEBBBB69D9FA}" name="Apellido actor"/>
    <tableColumn id="5" xr3:uid="{F630E74F-9B1F-6B44-B83D-5A1148B060DE}" name="Nombre actor"/>
    <tableColumn id="6" xr3:uid="{F20752E5-AAC8-DA47-B35E-9CFFF230F4BC}" name="Nombre demandado"/>
    <tableColumn id="7" xr3:uid="{FAB6AFE1-186D-724F-88DA-E7B48E0738D0}" name="Apellido demandado"/>
    <tableColumn id="8" xr3:uid="{0CA1DA7F-6F6E-8D45-A778-80BDF52CCFE0}" name="Nombre autorizado"/>
    <tableColumn id="9" xr3:uid="{E1559220-1EF6-E845-8A95-A9B787E78553}" name="Apellido autorizado"/>
    <tableColumn id="10" xr3:uid="{7C80A359-7DCD-814E-B36A-D7EE090E5659}" name="Num expediente"/>
    <tableColumn id="11" xr3:uid="{8F164211-4B11-934B-9833-490A587972F0}" name="Nombre otro"/>
    <tableColumn id="12" xr3:uid="{5E2A7226-8881-E84D-B62E-D0A5FD05CF43}" name="Apellido otro"/>
    <tableColumn id="13" xr3:uid="{9432D7FF-89DF-AE4C-8D25-93158613887C}" name="Num juzgad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C02F45-E955-0540-9B23-886769CB7C98}" name="Tableau3" displayName="Tableau3" ref="B69:P81" totalsRowShown="0">
  <autoFilter ref="B69:P81" xr:uid="{70C02F45-E955-0540-9B23-886769CB7C98}"/>
  <sortState xmlns:xlrd2="http://schemas.microsoft.com/office/spreadsheetml/2017/richdata2" ref="B70:D81">
    <sortCondition ref="B69:B81"/>
  </sortState>
  <tableColumns count="15">
    <tableColumn id="1" xr3:uid="{04F364EB-CC26-BF43-8180-3FD916247DF3}" name="Apellido actor"/>
    <tableColumn id="2" xr3:uid="{DAB94DF7-CD7E-B141-820A-648916386A3D}" name="fi"/>
    <tableColumn id="3" xr3:uid="{30197DBB-DFAC-9540-97F5-11EA1817F9A3}" name="fr"/>
    <tableColumn id="4" xr3:uid="{B170B665-0509-814A-AA44-EAF8F96957BF}" name="Colonne1" dataDxfId="3"/>
    <tableColumn id="5" xr3:uid="{D9A556E8-65A6-8F4E-A235-6B237069387B}" name="f"/>
    <tableColumn id="6" xr3:uid="{4FAEB72A-1985-F940-9F23-F60651D1EC43}" name="Colonne2">
      <calculatedColumnFormula>SQRT(Tableau3[[#This Row],[Apellido actor]])</calculatedColumnFormula>
    </tableColumn>
    <tableColumn id="7" xr3:uid="{C77D31C0-DD9E-C442-9EF9-AB44A7DDF40F}" name="fi raix x"/>
    <tableColumn id="8" xr3:uid="{E392BE26-5F64-2940-B691-226A6A0DC025}" name="int raiz x" dataDxfId="2"/>
    <tableColumn id="9" xr3:uid="{BB2C8713-A737-AF4C-A0A9-F22003E17356}" name="fi'"/>
    <tableColumn id="10" xr3:uid="{A9D246E9-6CBA-6448-AA4C-D52898E5137D}" name="LN x">
      <calculatedColumnFormula>LN(Tableau3[[#This Row],[Apellido actor]])</calculatedColumnFormula>
    </tableColumn>
    <tableColumn id="11" xr3:uid="{5D0DB0B2-9C34-904D-96FB-C01C7002200F}" name="int ln x"/>
    <tableColumn id="12" xr3:uid="{C25FEC7A-B9FC-C045-A86A-3E0E6AE1E0C7}" name="Colonne3"/>
    <tableColumn id="13" xr3:uid="{1183F20C-6728-C745-95D3-4486CBCD8088}" name="1/X">
      <calculatedColumnFormula>1/Tableau3[[#This Row],[Apellido actor]]</calculatedColumnFormula>
    </tableColumn>
    <tableColumn id="14" xr3:uid="{FB21652A-2705-3F46-B6EE-99BD32B3D8AE}" name="Colonne4"/>
    <tableColumn id="15" xr3:uid="{2F56CA7B-D184-A04C-8010-438E23222A54}" name="Colonne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6B442-09B0-F947-9CA7-BFEC4C12A98C}" name="Tableau13" displayName="Tableau13" ref="A1:K15" totalsRowShown="0" headerRowDxfId="1">
  <autoFilter ref="A1:K15" xr:uid="{CA91E695-4ED3-594D-8DCF-0A7C482044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5">
    <sortCondition ref="A1:A15"/>
  </sortState>
  <tableColumns count="11">
    <tableColumn id="2" xr3:uid="{B1EFA9E0-F387-0048-BAC7-66963A35F658}" name="Type"/>
    <tableColumn id="4" xr3:uid="{A0E5AAEA-7CE6-3441-8174-DC3223E275B1}" name="Apellido actor"/>
    <tableColumn id="5" xr3:uid="{847DD0F4-6005-B84E-A3E6-8F1AEA64B4C2}" name="Nombre actor"/>
    <tableColumn id="6" xr3:uid="{F11BE765-DECF-5341-938B-B89C1F37734E}" name="Nombre demandado"/>
    <tableColumn id="7" xr3:uid="{EF9D75AC-323D-0747-82F1-666E62E062CD}" name="Apellido demandado"/>
    <tableColumn id="8" xr3:uid="{DF9550A0-B904-7E42-8EB0-40BAE5444FE4}" name="Nombre autorizado"/>
    <tableColumn id="9" xr3:uid="{B23A4684-5EA3-864A-BBFE-E42B002CCF3C}" name="Apellido autorizado"/>
    <tableColumn id="10" xr3:uid="{29FD1940-E8B9-4B4E-81BF-2BCF1A92616D}" name="Num expediente"/>
    <tableColumn id="11" xr3:uid="{EC905470-EC54-724B-A8C4-9CCFCBA999A6}" name="Nombre otro"/>
    <tableColumn id="12" xr3:uid="{3213B4F3-B57A-B94D-84A4-F345AE2C1EF4}" name="Apellido otro"/>
    <tableColumn id="13" xr3:uid="{A5959020-6003-CD44-B15C-FCEC96B0AF3A}" name="Num juzgad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11B42F-8B58-F845-829B-9CC5F7BCF84B}" name="Tableau135" displayName="Tableau135" ref="A1:K15" totalsRowShown="0" headerRowDxfId="0">
  <autoFilter ref="A1:K15" xr:uid="{CA91E695-4ED3-594D-8DCF-0A7C482044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5">
    <sortCondition ref="A1:A15"/>
  </sortState>
  <tableColumns count="11">
    <tableColumn id="2" xr3:uid="{7E37427E-F598-8B42-9483-8B7870408EA4}" name="Type"/>
    <tableColumn id="4" xr3:uid="{611620D5-D9E5-3140-ACE4-32CD54BDFA92}" name="Apellido actor"/>
    <tableColumn id="5" xr3:uid="{97FC4081-7E97-B748-95FA-1D9059E3EDA4}" name="Nombre actor"/>
    <tableColumn id="6" xr3:uid="{ABFE1492-59F5-4342-93B9-CCAEDEFF3470}" name="Nombre demandado"/>
    <tableColumn id="7" xr3:uid="{DCBF08AF-9AA2-824D-86D1-8EE8D22BC35B}" name="Apellido demandado"/>
    <tableColumn id="8" xr3:uid="{6A68099C-2266-C44F-837F-29473E73B225}" name="Nombre autorizado"/>
    <tableColumn id="9" xr3:uid="{30612A4A-26A8-0742-8CCF-44AB01212153}" name="Apellido autorizado"/>
    <tableColumn id="10" xr3:uid="{0A5C9CE5-BA1B-9740-BD20-8F204C0CA7C9}" name="Num expediente"/>
    <tableColumn id="11" xr3:uid="{9AE4D667-215C-9644-909A-250A4E1E654A}" name="Nombre otro"/>
    <tableColumn id="12" xr3:uid="{E05B8CED-4A9E-7140-9588-5DED6D15EA52}" name="Apellido otro"/>
    <tableColumn id="13" xr3:uid="{A5D735D4-0C49-AC4C-A040-2569BF09D56D}" name="Num juzg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188F-3437-764B-A31B-8E4B7C26EF79}">
  <dimension ref="A1:K68"/>
  <sheetViews>
    <sheetView tabSelected="1" zoomScale="59" workbookViewId="0">
      <selection activeCell="B14" sqref="B14"/>
    </sheetView>
  </sheetViews>
  <sheetFormatPr baseColWidth="10" defaultRowHeight="15" x14ac:dyDescent="0.2"/>
  <cols>
    <col min="1" max="1" width="36.83203125" customWidth="1"/>
  </cols>
  <sheetData>
    <row r="1" spans="1:11" ht="32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x14ac:dyDescent="0.2">
      <c r="A2" s="4" t="s">
        <v>3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3</v>
      </c>
      <c r="I2" s="4">
        <v>2</v>
      </c>
      <c r="J2" s="4">
        <v>2</v>
      </c>
      <c r="K2" s="4">
        <v>7</v>
      </c>
    </row>
    <row r="3" spans="1:11" x14ac:dyDescent="0.2">
      <c r="A3" s="5" t="s">
        <v>3</v>
      </c>
      <c r="B3" s="5">
        <v>1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3</v>
      </c>
      <c r="I3" s="5">
        <v>2</v>
      </c>
      <c r="J3" s="5">
        <v>2</v>
      </c>
      <c r="K3" s="5">
        <v>7</v>
      </c>
    </row>
    <row r="4" spans="1:11" x14ac:dyDescent="0.2">
      <c r="A4" s="4" t="s">
        <v>3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3</v>
      </c>
      <c r="I4" s="4">
        <v>2</v>
      </c>
      <c r="J4" s="4">
        <v>2</v>
      </c>
      <c r="K4" s="4">
        <v>7</v>
      </c>
    </row>
    <row r="5" spans="1:11" x14ac:dyDescent="0.2">
      <c r="A5" s="5" t="s">
        <v>3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2</v>
      </c>
      <c r="J5" s="5">
        <v>2</v>
      </c>
      <c r="K5" s="5">
        <v>7</v>
      </c>
    </row>
    <row r="6" spans="1:11" x14ac:dyDescent="0.2">
      <c r="A6" s="4" t="s">
        <v>3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3</v>
      </c>
      <c r="I6" s="4">
        <v>2</v>
      </c>
      <c r="J6" s="4">
        <v>2</v>
      </c>
      <c r="K6" s="4">
        <v>7</v>
      </c>
    </row>
    <row r="7" spans="1:11" x14ac:dyDescent="0.2">
      <c r="A7" s="5" t="s">
        <v>3</v>
      </c>
      <c r="B7" s="5">
        <v>1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3</v>
      </c>
      <c r="I7" s="5">
        <v>2</v>
      </c>
      <c r="J7" s="5">
        <v>2</v>
      </c>
      <c r="K7" s="5">
        <v>7</v>
      </c>
    </row>
    <row r="8" spans="1:11" x14ac:dyDescent="0.2">
      <c r="A8" s="4" t="s">
        <v>3</v>
      </c>
      <c r="B8" s="4">
        <v>2</v>
      </c>
      <c r="C8" s="4">
        <v>1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">
      <c r="A9" s="5" t="s">
        <v>3</v>
      </c>
      <c r="B9" s="5">
        <v>2</v>
      </c>
      <c r="C9" s="5">
        <v>3</v>
      </c>
      <c r="D9" s="5">
        <v>1</v>
      </c>
      <c r="E9" s="5">
        <v>2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1</v>
      </c>
    </row>
    <row r="10" spans="1:11" x14ac:dyDescent="0.2">
      <c r="A10" s="4" t="s">
        <v>3</v>
      </c>
      <c r="B10" s="4">
        <v>2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</row>
    <row r="11" spans="1:11" x14ac:dyDescent="0.2">
      <c r="A11" s="5" t="s">
        <v>3</v>
      </c>
      <c r="B11" s="5">
        <v>2</v>
      </c>
      <c r="C11" s="5">
        <v>2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">
      <c r="A12" s="4" t="s">
        <v>3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5" t="s">
        <v>3</v>
      </c>
      <c r="B13" s="5">
        <v>1</v>
      </c>
      <c r="C13" s="5">
        <v>1</v>
      </c>
      <c r="D13" s="5">
        <v>1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</row>
    <row r="14" spans="1:11" x14ac:dyDescent="0.2">
      <c r="A14" s="4" t="s">
        <v>3</v>
      </c>
      <c r="B14" s="4">
        <v>1</v>
      </c>
      <c r="C14" s="4">
        <v>1</v>
      </c>
      <c r="D14" s="4">
        <v>2</v>
      </c>
      <c r="E14" s="4">
        <v>2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</row>
    <row r="15" spans="1:11" x14ac:dyDescent="0.2">
      <c r="A15" s="5" t="s">
        <v>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5">
        <v>0</v>
      </c>
    </row>
    <row r="16" spans="1:11" x14ac:dyDescent="0.2">
      <c r="A16" s="4" t="s">
        <v>1</v>
      </c>
      <c r="B16" s="4">
        <v>4</v>
      </c>
      <c r="C16" s="4">
        <v>3</v>
      </c>
      <c r="D16" s="4">
        <v>8</v>
      </c>
      <c r="E16" s="4">
        <v>8</v>
      </c>
      <c r="F16" s="4">
        <v>37</v>
      </c>
      <c r="G16" s="4">
        <v>37</v>
      </c>
      <c r="H16" s="4">
        <v>3</v>
      </c>
      <c r="I16" s="4">
        <v>0</v>
      </c>
      <c r="J16" s="4">
        <v>0</v>
      </c>
      <c r="K16" s="4">
        <v>3</v>
      </c>
    </row>
    <row r="17" spans="1:11" x14ac:dyDescent="0.2">
      <c r="A17" s="5" t="s">
        <v>1</v>
      </c>
      <c r="B17" s="5">
        <v>7</v>
      </c>
      <c r="C17" s="5">
        <v>8</v>
      </c>
      <c r="D17" s="5">
        <v>2</v>
      </c>
      <c r="E17" s="5">
        <v>2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1</v>
      </c>
    </row>
    <row r="18" spans="1:11" x14ac:dyDescent="0.2">
      <c r="A18" s="4" t="s">
        <v>1</v>
      </c>
      <c r="B18" s="4">
        <v>9</v>
      </c>
      <c r="C18" s="4">
        <v>11</v>
      </c>
      <c r="D18" s="4">
        <v>5</v>
      </c>
      <c r="E18" s="4">
        <v>4</v>
      </c>
      <c r="F18" s="4">
        <v>5</v>
      </c>
      <c r="G18" s="4">
        <v>5</v>
      </c>
      <c r="H18" s="4">
        <v>0</v>
      </c>
      <c r="I18" s="4">
        <v>4</v>
      </c>
      <c r="J18" s="4">
        <v>3</v>
      </c>
      <c r="K18" s="4">
        <v>1</v>
      </c>
    </row>
    <row r="19" spans="1:11" x14ac:dyDescent="0.2">
      <c r="A19" s="5" t="s">
        <v>1</v>
      </c>
      <c r="B19" s="5">
        <v>12</v>
      </c>
      <c r="C19" s="5">
        <v>8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2</v>
      </c>
      <c r="J19" s="5">
        <v>2</v>
      </c>
      <c r="K19" s="5">
        <v>0</v>
      </c>
    </row>
    <row r="20" spans="1:11" x14ac:dyDescent="0.2">
      <c r="A20" s="4" t="s">
        <v>1</v>
      </c>
      <c r="B20" s="4">
        <v>1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1</v>
      </c>
      <c r="K20" s="4">
        <v>0</v>
      </c>
    </row>
    <row r="21" spans="1:11" x14ac:dyDescent="0.2">
      <c r="A21" s="5" t="s">
        <v>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1</v>
      </c>
    </row>
    <row r="22" spans="1:11" x14ac:dyDescent="0.2">
      <c r="A22" s="4" t="s">
        <v>1</v>
      </c>
      <c r="B22" s="4">
        <v>2</v>
      </c>
      <c r="C22" s="4">
        <v>2</v>
      </c>
      <c r="D22" s="4">
        <v>2</v>
      </c>
      <c r="E22" s="4">
        <v>2</v>
      </c>
      <c r="F22" s="4">
        <v>0</v>
      </c>
      <c r="G22" s="4">
        <v>1</v>
      </c>
      <c r="H22" s="4">
        <v>1</v>
      </c>
      <c r="I22" s="4">
        <v>1</v>
      </c>
      <c r="J22" s="4">
        <v>2</v>
      </c>
      <c r="K22" s="4">
        <v>3</v>
      </c>
    </row>
    <row r="23" spans="1:11" x14ac:dyDescent="0.2">
      <c r="A23" s="5" t="s">
        <v>1</v>
      </c>
      <c r="B23" s="5">
        <v>2</v>
      </c>
      <c r="C23" s="5">
        <v>2</v>
      </c>
      <c r="D23" s="5">
        <v>1</v>
      </c>
      <c r="E23" s="5">
        <v>1</v>
      </c>
      <c r="F23" s="5">
        <v>54</v>
      </c>
      <c r="G23" s="5">
        <v>55</v>
      </c>
      <c r="H23" s="5">
        <v>1</v>
      </c>
      <c r="I23" s="5">
        <v>0</v>
      </c>
      <c r="J23" s="5">
        <v>0</v>
      </c>
      <c r="K23" s="5">
        <v>2</v>
      </c>
    </row>
    <row r="24" spans="1:11" x14ac:dyDescent="0.2">
      <c r="A24" s="4" t="s">
        <v>1</v>
      </c>
      <c r="B24" s="4">
        <v>1</v>
      </c>
      <c r="C24" s="4">
        <v>2</v>
      </c>
      <c r="D24" s="4">
        <v>0</v>
      </c>
      <c r="E24" s="4">
        <v>0</v>
      </c>
      <c r="F24" s="4">
        <v>36</v>
      </c>
      <c r="G24" s="4">
        <v>38</v>
      </c>
      <c r="H24" s="4">
        <v>1</v>
      </c>
      <c r="I24" s="4">
        <v>0</v>
      </c>
      <c r="J24" s="4">
        <v>0</v>
      </c>
      <c r="K24" s="4">
        <v>3</v>
      </c>
    </row>
    <row r="25" spans="1:11" x14ac:dyDescent="0.2">
      <c r="A25" s="5" t="s">
        <v>1</v>
      </c>
      <c r="B25" s="5">
        <v>1</v>
      </c>
      <c r="C25" s="5">
        <v>2</v>
      </c>
      <c r="D25" s="5">
        <v>0</v>
      </c>
      <c r="E25" s="5">
        <v>0</v>
      </c>
      <c r="F25" s="5">
        <v>1</v>
      </c>
      <c r="G25" s="5">
        <v>1</v>
      </c>
      <c r="H25" s="5">
        <v>1</v>
      </c>
      <c r="I25" s="5">
        <v>3</v>
      </c>
      <c r="J25" s="5">
        <v>3</v>
      </c>
      <c r="K25" s="5">
        <v>1</v>
      </c>
    </row>
    <row r="26" spans="1:11" x14ac:dyDescent="0.2">
      <c r="A26" s="4" t="s">
        <v>1</v>
      </c>
      <c r="B26" s="4">
        <v>10</v>
      </c>
      <c r="C26" s="4">
        <v>11</v>
      </c>
      <c r="D26" s="4">
        <v>13</v>
      </c>
      <c r="E26" s="4">
        <v>13</v>
      </c>
      <c r="F26" s="4">
        <v>1</v>
      </c>
      <c r="G26" s="4">
        <v>1</v>
      </c>
      <c r="H26" s="4">
        <v>1</v>
      </c>
      <c r="I26" s="4">
        <v>4</v>
      </c>
      <c r="J26" s="4">
        <v>5</v>
      </c>
      <c r="K26" s="4">
        <v>1</v>
      </c>
    </row>
    <row r="27" spans="1:11" x14ac:dyDescent="0.2">
      <c r="A27" s="5" t="s">
        <v>1</v>
      </c>
      <c r="B27" s="5">
        <v>1</v>
      </c>
      <c r="C27" s="5">
        <v>1</v>
      </c>
      <c r="D27" s="5">
        <v>7</v>
      </c>
      <c r="E27" s="5">
        <v>5</v>
      </c>
      <c r="F27" s="5">
        <v>8</v>
      </c>
      <c r="G27" s="5">
        <v>9</v>
      </c>
      <c r="H27" s="5">
        <v>1</v>
      </c>
      <c r="I27" s="5">
        <v>6</v>
      </c>
      <c r="J27" s="5">
        <v>3</v>
      </c>
      <c r="K27" s="5">
        <v>1</v>
      </c>
    </row>
    <row r="28" spans="1:11" x14ac:dyDescent="0.2">
      <c r="A28" s="4" t="s">
        <v>1</v>
      </c>
      <c r="B28" s="4">
        <v>8</v>
      </c>
      <c r="C28" s="4">
        <v>8</v>
      </c>
      <c r="D28" s="4">
        <v>3</v>
      </c>
      <c r="E28" s="4">
        <v>3</v>
      </c>
      <c r="F28" s="4">
        <v>35</v>
      </c>
      <c r="G28" s="4">
        <v>35</v>
      </c>
      <c r="H28" s="4">
        <v>1</v>
      </c>
      <c r="I28" s="4">
        <v>4</v>
      </c>
      <c r="J28" s="4">
        <v>3</v>
      </c>
      <c r="K28" s="4">
        <v>1</v>
      </c>
    </row>
    <row r="29" spans="1:11" x14ac:dyDescent="0.2">
      <c r="A29" s="5" t="s">
        <v>1</v>
      </c>
      <c r="B29" s="5">
        <v>2</v>
      </c>
      <c r="C29" s="5">
        <v>1</v>
      </c>
      <c r="D29" s="5">
        <v>3</v>
      </c>
      <c r="E29" s="5">
        <v>3</v>
      </c>
      <c r="F29" s="5">
        <v>35</v>
      </c>
      <c r="G29" s="5">
        <v>34</v>
      </c>
      <c r="H29" s="5">
        <v>1</v>
      </c>
      <c r="I29" s="5">
        <v>0</v>
      </c>
      <c r="J29" s="5">
        <v>0</v>
      </c>
      <c r="K29" s="5">
        <v>2</v>
      </c>
    </row>
    <row r="30" spans="1:11" x14ac:dyDescent="0.2">
      <c r="A30" s="4" t="s">
        <v>1</v>
      </c>
      <c r="B30" s="4">
        <v>4</v>
      </c>
      <c r="C30" s="4">
        <v>5</v>
      </c>
      <c r="D30" s="4">
        <v>3</v>
      </c>
      <c r="E30" s="4">
        <v>1</v>
      </c>
      <c r="F30" s="4">
        <v>24</v>
      </c>
      <c r="G30" s="4">
        <v>23</v>
      </c>
      <c r="H30" s="4">
        <v>1</v>
      </c>
      <c r="I30" s="4">
        <v>2</v>
      </c>
      <c r="J30" s="4">
        <v>2</v>
      </c>
      <c r="K30" s="4">
        <v>0</v>
      </c>
    </row>
    <row r="31" spans="1:11" x14ac:dyDescent="0.2">
      <c r="A31" s="5" t="s">
        <v>1</v>
      </c>
      <c r="B31" s="5">
        <v>10</v>
      </c>
      <c r="C31" s="5">
        <v>9</v>
      </c>
      <c r="D31" s="5">
        <v>6</v>
      </c>
      <c r="E31" s="5">
        <v>6</v>
      </c>
      <c r="F31" s="5">
        <v>5</v>
      </c>
      <c r="G31" s="5">
        <v>4</v>
      </c>
      <c r="H31" s="5">
        <v>3</v>
      </c>
      <c r="I31" s="5">
        <v>4</v>
      </c>
      <c r="J31" s="5">
        <v>5</v>
      </c>
      <c r="K31" s="5">
        <v>4</v>
      </c>
    </row>
    <row r="32" spans="1:11" x14ac:dyDescent="0.2">
      <c r="A32" s="4" t="s">
        <v>1</v>
      </c>
      <c r="B32" s="4">
        <v>23</v>
      </c>
      <c r="C32" s="4">
        <v>22</v>
      </c>
      <c r="D32" s="4">
        <v>2</v>
      </c>
      <c r="E32" s="4">
        <v>2</v>
      </c>
      <c r="F32" s="4">
        <v>47</v>
      </c>
      <c r="G32" s="4">
        <v>44</v>
      </c>
      <c r="H32" s="4">
        <v>1</v>
      </c>
      <c r="I32" s="4">
        <v>0</v>
      </c>
      <c r="J32" s="4">
        <v>0</v>
      </c>
      <c r="K32" s="4">
        <v>1</v>
      </c>
    </row>
    <row r="33" spans="1:11" x14ac:dyDescent="0.2">
      <c r="A33" s="5" t="s">
        <v>1</v>
      </c>
      <c r="B33" s="5">
        <v>2</v>
      </c>
      <c r="C33" s="5">
        <v>2</v>
      </c>
      <c r="D33" s="5">
        <v>10</v>
      </c>
      <c r="E33" s="5">
        <v>10</v>
      </c>
      <c r="F33" s="5">
        <v>35</v>
      </c>
      <c r="G33" s="5">
        <v>36</v>
      </c>
      <c r="H33" s="5">
        <v>2</v>
      </c>
      <c r="I33" s="5">
        <v>0</v>
      </c>
      <c r="J33" s="5">
        <v>0</v>
      </c>
      <c r="K33" s="5">
        <v>4</v>
      </c>
    </row>
    <row r="34" spans="1:11" x14ac:dyDescent="0.2">
      <c r="A34" s="4" t="s">
        <v>1</v>
      </c>
      <c r="B34" s="4">
        <v>15</v>
      </c>
      <c r="C34" s="4">
        <v>13</v>
      </c>
      <c r="D34" s="4">
        <v>3</v>
      </c>
      <c r="E34" s="4">
        <v>2</v>
      </c>
      <c r="F34" s="4">
        <v>0</v>
      </c>
      <c r="G34" s="4">
        <v>0</v>
      </c>
      <c r="H34" s="4">
        <v>0</v>
      </c>
      <c r="I34" s="4">
        <v>2</v>
      </c>
      <c r="J34" s="4">
        <v>5</v>
      </c>
      <c r="K34" s="4">
        <v>1</v>
      </c>
    </row>
    <row r="35" spans="1:11" x14ac:dyDescent="0.2">
      <c r="A35" s="5" t="s">
        <v>1</v>
      </c>
      <c r="B35" s="5">
        <v>28</v>
      </c>
      <c r="C35" s="5">
        <v>34</v>
      </c>
      <c r="D35" s="5">
        <v>12</v>
      </c>
      <c r="E35" s="5">
        <v>7</v>
      </c>
      <c r="F35" s="5">
        <v>0</v>
      </c>
      <c r="G35" s="5">
        <v>0</v>
      </c>
      <c r="H35" s="5">
        <v>1</v>
      </c>
      <c r="I35" s="5">
        <v>3</v>
      </c>
      <c r="J35" s="5">
        <v>3</v>
      </c>
      <c r="K35" s="5">
        <v>1</v>
      </c>
    </row>
    <row r="36" spans="1:11" x14ac:dyDescent="0.2">
      <c r="A36" s="4" t="s">
        <v>2</v>
      </c>
      <c r="B36" s="4">
        <v>6</v>
      </c>
      <c r="C36" s="4">
        <v>6</v>
      </c>
      <c r="D36" s="4">
        <v>4</v>
      </c>
      <c r="E36" s="4">
        <v>4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4</v>
      </c>
    </row>
    <row r="37" spans="1:11" x14ac:dyDescent="0.2">
      <c r="A37" s="5" t="s">
        <v>2</v>
      </c>
      <c r="B37" s="5">
        <v>1</v>
      </c>
      <c r="C37" s="5">
        <v>1</v>
      </c>
      <c r="D37" s="5">
        <v>0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">
      <c r="A38" s="4" t="s">
        <v>2</v>
      </c>
      <c r="B38" s="4">
        <v>3</v>
      </c>
      <c r="C38" s="4">
        <v>3</v>
      </c>
      <c r="D38" s="4">
        <v>6</v>
      </c>
      <c r="E38" s="4">
        <v>6</v>
      </c>
      <c r="F38" s="4">
        <v>0</v>
      </c>
      <c r="G38" s="4">
        <v>0</v>
      </c>
      <c r="H38" s="4">
        <v>3</v>
      </c>
      <c r="I38" s="4">
        <v>6</v>
      </c>
      <c r="J38" s="4">
        <v>6</v>
      </c>
      <c r="K38" s="4">
        <v>0</v>
      </c>
    </row>
    <row r="39" spans="1:11" x14ac:dyDescent="0.2">
      <c r="A39" s="5" t="s">
        <v>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">
      <c r="A40" s="4" t="s">
        <v>2</v>
      </c>
      <c r="B40" s="4">
        <v>2</v>
      </c>
      <c r="C40" s="4">
        <v>2</v>
      </c>
      <c r="D40" s="4">
        <v>2</v>
      </c>
      <c r="E40" s="4">
        <v>4</v>
      </c>
      <c r="F40" s="4">
        <v>0</v>
      </c>
      <c r="G40" s="4">
        <v>0</v>
      </c>
      <c r="H40" s="4">
        <v>2</v>
      </c>
      <c r="I40" s="4">
        <v>4</v>
      </c>
      <c r="J40" s="4">
        <v>4</v>
      </c>
      <c r="K40" s="4">
        <v>2</v>
      </c>
    </row>
    <row r="41" spans="1:11" x14ac:dyDescent="0.2">
      <c r="A41" s="5" t="s">
        <v>2</v>
      </c>
      <c r="B41" s="5">
        <v>2</v>
      </c>
      <c r="C41" s="5">
        <v>1</v>
      </c>
      <c r="D41" s="5">
        <v>4</v>
      </c>
      <c r="E41" s="5">
        <v>4</v>
      </c>
      <c r="F41" s="5">
        <v>0</v>
      </c>
      <c r="G41" s="5">
        <v>0</v>
      </c>
      <c r="H41" s="5">
        <v>1</v>
      </c>
      <c r="I41" s="5">
        <v>5</v>
      </c>
      <c r="J41" s="5">
        <v>7</v>
      </c>
      <c r="K41" s="5">
        <v>0</v>
      </c>
    </row>
    <row r="42" spans="1:11" x14ac:dyDescent="0.2">
      <c r="A42" s="4" t="s">
        <v>2</v>
      </c>
      <c r="B42" s="4">
        <v>1</v>
      </c>
      <c r="C42" s="4">
        <v>2</v>
      </c>
      <c r="D42" s="4">
        <v>1</v>
      </c>
      <c r="E42" s="4">
        <v>1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</row>
    <row r="43" spans="1:11" x14ac:dyDescent="0.2">
      <c r="A43" s="5" t="s">
        <v>2</v>
      </c>
      <c r="B43" s="5">
        <v>2</v>
      </c>
      <c r="C43" s="5">
        <v>1</v>
      </c>
      <c r="D43" s="5">
        <v>2</v>
      </c>
      <c r="E43" s="5">
        <v>2</v>
      </c>
      <c r="F43" s="5">
        <v>0</v>
      </c>
      <c r="G43" s="5">
        <v>0</v>
      </c>
      <c r="H43" s="5">
        <v>1</v>
      </c>
      <c r="I43" s="5">
        <v>2</v>
      </c>
      <c r="J43" s="5">
        <v>2</v>
      </c>
      <c r="K43" s="5">
        <v>1</v>
      </c>
    </row>
    <row r="44" spans="1:11" x14ac:dyDescent="0.2">
      <c r="A44" s="4" t="s">
        <v>2</v>
      </c>
      <c r="B44" s="4">
        <v>1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">
      <c r="A45" s="5" t="s">
        <v>2</v>
      </c>
      <c r="B45" s="5">
        <v>2</v>
      </c>
      <c r="C45" s="5">
        <v>3</v>
      </c>
      <c r="D45" s="5">
        <v>3</v>
      </c>
      <c r="E45" s="5">
        <v>3</v>
      </c>
      <c r="F45" s="5">
        <v>10</v>
      </c>
      <c r="G45" s="5">
        <v>6</v>
      </c>
      <c r="H45" s="5">
        <v>1</v>
      </c>
      <c r="I45" s="5">
        <v>0</v>
      </c>
      <c r="J45" s="5">
        <v>0</v>
      </c>
      <c r="K45" s="5">
        <v>1</v>
      </c>
    </row>
    <row r="46" spans="1:11" x14ac:dyDescent="0.2">
      <c r="A46" s="4" t="s">
        <v>2</v>
      </c>
      <c r="B46" s="4">
        <v>3</v>
      </c>
      <c r="C46" s="4">
        <v>3</v>
      </c>
      <c r="D46" s="4">
        <v>2</v>
      </c>
      <c r="E46" s="4">
        <v>2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</row>
    <row r="47" spans="1:11" x14ac:dyDescent="0.2">
      <c r="A47" s="5" t="s">
        <v>2</v>
      </c>
      <c r="B47" s="5">
        <v>2</v>
      </c>
      <c r="C47" s="5">
        <v>2</v>
      </c>
      <c r="D47" s="5">
        <v>2</v>
      </c>
      <c r="E47" s="5">
        <v>1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1</v>
      </c>
    </row>
    <row r="48" spans="1:11" x14ac:dyDescent="0.2">
      <c r="A48" s="4" t="s">
        <v>2</v>
      </c>
      <c r="B48" s="4">
        <v>2</v>
      </c>
      <c r="C48" s="4">
        <v>2</v>
      </c>
      <c r="D48" s="4">
        <v>1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</row>
    <row r="49" spans="1:11" x14ac:dyDescent="0.2">
      <c r="A49" s="5" t="s">
        <v>2</v>
      </c>
      <c r="B49" s="5">
        <v>3</v>
      </c>
      <c r="C49" s="5">
        <v>3</v>
      </c>
      <c r="D49" s="5">
        <v>3</v>
      </c>
      <c r="E49" s="5">
        <v>4</v>
      </c>
      <c r="F49" s="5">
        <v>0</v>
      </c>
      <c r="G49" s="5">
        <v>0</v>
      </c>
      <c r="H49" s="5">
        <v>1</v>
      </c>
      <c r="I49" s="5">
        <v>1</v>
      </c>
      <c r="J49" s="5">
        <v>1</v>
      </c>
      <c r="K49" s="5">
        <v>2</v>
      </c>
    </row>
    <row r="50" spans="1:11" x14ac:dyDescent="0.2">
      <c r="A50" s="4" t="s">
        <v>0</v>
      </c>
      <c r="B50" s="4">
        <v>3</v>
      </c>
      <c r="C50" s="4">
        <v>3</v>
      </c>
      <c r="D50" s="4">
        <v>3</v>
      </c>
      <c r="E50" s="4">
        <v>3</v>
      </c>
      <c r="F50" s="4">
        <v>0</v>
      </c>
      <c r="G50" s="4">
        <v>0</v>
      </c>
      <c r="H50" s="4">
        <v>1</v>
      </c>
      <c r="I50" s="4">
        <v>1</v>
      </c>
      <c r="J50" s="4">
        <v>1</v>
      </c>
      <c r="K50" s="4">
        <v>1</v>
      </c>
    </row>
    <row r="51" spans="1:11" x14ac:dyDescent="0.2">
      <c r="A51" s="5" t="s">
        <v>0</v>
      </c>
      <c r="B51" s="5">
        <v>2</v>
      </c>
      <c r="C51" s="5">
        <v>2</v>
      </c>
      <c r="D51" s="5">
        <v>1</v>
      </c>
      <c r="E51" s="5">
        <v>1</v>
      </c>
      <c r="F51" s="5">
        <v>0</v>
      </c>
      <c r="G51" s="5">
        <v>0</v>
      </c>
      <c r="H51" s="5">
        <v>2</v>
      </c>
      <c r="I51" s="5">
        <v>1</v>
      </c>
      <c r="J51" s="5">
        <v>1</v>
      </c>
      <c r="K51" s="5">
        <v>1</v>
      </c>
    </row>
    <row r="52" spans="1:11" x14ac:dyDescent="0.2">
      <c r="A52" s="4" t="s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">
      <c r="A53" s="5" t="s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3</v>
      </c>
      <c r="I53" s="5">
        <v>2</v>
      </c>
      <c r="J53" s="5">
        <v>2</v>
      </c>
      <c r="K53" s="5">
        <v>7</v>
      </c>
    </row>
    <row r="54" spans="1:11" x14ac:dyDescent="0.2">
      <c r="A54" s="4" t="s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3</v>
      </c>
      <c r="I54" s="4">
        <v>2</v>
      </c>
      <c r="J54" s="4">
        <v>2</v>
      </c>
      <c r="K54" s="4">
        <v>7</v>
      </c>
    </row>
    <row r="55" spans="1:11" x14ac:dyDescent="0.2">
      <c r="A55" s="5" t="s">
        <v>0</v>
      </c>
      <c r="B55" s="5">
        <v>1</v>
      </c>
      <c r="C55" s="5">
        <v>1</v>
      </c>
      <c r="D55" s="5">
        <v>1</v>
      </c>
      <c r="E55" s="5">
        <v>1</v>
      </c>
      <c r="F55" s="5">
        <v>0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</row>
    <row r="56" spans="1:11" x14ac:dyDescent="0.2">
      <c r="A56" s="4" t="s">
        <v>0</v>
      </c>
      <c r="B56" s="4">
        <v>3</v>
      </c>
      <c r="C56" s="4">
        <v>4</v>
      </c>
      <c r="D56" s="4">
        <v>4</v>
      </c>
      <c r="E56" s="4">
        <v>4</v>
      </c>
      <c r="F56" s="4">
        <v>4</v>
      </c>
      <c r="G56" s="4">
        <v>3</v>
      </c>
      <c r="H56" s="4">
        <v>1</v>
      </c>
      <c r="I56" s="4">
        <v>2</v>
      </c>
      <c r="J56" s="4">
        <v>2</v>
      </c>
      <c r="K56" s="4">
        <v>1</v>
      </c>
    </row>
    <row r="57" spans="1:11" x14ac:dyDescent="0.2">
      <c r="A57" s="5" t="s">
        <v>0</v>
      </c>
      <c r="B57" s="5">
        <v>0</v>
      </c>
      <c r="C57" s="5">
        <v>0</v>
      </c>
      <c r="D57" s="5">
        <v>1</v>
      </c>
      <c r="E57" s="5">
        <v>1</v>
      </c>
      <c r="F57" s="5">
        <v>0</v>
      </c>
      <c r="G57" s="5">
        <v>0</v>
      </c>
      <c r="H57" s="5">
        <v>0</v>
      </c>
      <c r="I57" s="5">
        <v>1</v>
      </c>
      <c r="J57" s="5">
        <v>1</v>
      </c>
      <c r="K57" s="5">
        <v>0</v>
      </c>
    </row>
    <row r="58" spans="1:11" x14ac:dyDescent="0.2">
      <c r="A58" s="4" t="s">
        <v>0</v>
      </c>
      <c r="B58" s="4">
        <v>3</v>
      </c>
      <c r="C58" s="4">
        <v>3</v>
      </c>
      <c r="D58" s="4">
        <v>1</v>
      </c>
      <c r="E58" s="4">
        <v>1</v>
      </c>
      <c r="F58" s="4">
        <v>0</v>
      </c>
      <c r="G58" s="4">
        <v>0</v>
      </c>
      <c r="H58" s="4">
        <v>1</v>
      </c>
      <c r="I58" s="4">
        <v>2</v>
      </c>
      <c r="J58" s="4">
        <v>4</v>
      </c>
      <c r="K58" s="4">
        <v>1</v>
      </c>
    </row>
    <row r="59" spans="1:11" x14ac:dyDescent="0.2">
      <c r="A59" s="5" t="s">
        <v>0</v>
      </c>
      <c r="B59" s="5">
        <v>4</v>
      </c>
      <c r="C59" s="5">
        <v>3</v>
      </c>
      <c r="D59" s="5">
        <v>1</v>
      </c>
      <c r="E59" s="5">
        <v>1</v>
      </c>
      <c r="F59" s="5">
        <v>0</v>
      </c>
      <c r="G59" s="5">
        <v>0</v>
      </c>
      <c r="H59" s="5">
        <v>1</v>
      </c>
      <c r="I59" s="5">
        <v>2</v>
      </c>
      <c r="J59" s="5">
        <v>1</v>
      </c>
      <c r="K59" s="5">
        <v>2</v>
      </c>
    </row>
    <row r="60" spans="1:11" x14ac:dyDescent="0.2">
      <c r="A60" s="4" t="s">
        <v>0</v>
      </c>
      <c r="B60" s="4">
        <v>3</v>
      </c>
      <c r="C60" s="4">
        <v>3</v>
      </c>
      <c r="D60" s="4">
        <v>1</v>
      </c>
      <c r="E60" s="4">
        <v>1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>
        <v>1</v>
      </c>
    </row>
    <row r="61" spans="1:11" x14ac:dyDescent="0.2">
      <c r="A61" s="5" t="s">
        <v>0</v>
      </c>
      <c r="B61" s="5">
        <v>3</v>
      </c>
      <c r="C61" s="5">
        <v>2</v>
      </c>
      <c r="D61" s="5">
        <v>1</v>
      </c>
      <c r="E61" s="5">
        <v>1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1</v>
      </c>
    </row>
    <row r="62" spans="1:11" x14ac:dyDescent="0.2">
      <c r="A62" s="4" t="s">
        <v>0</v>
      </c>
      <c r="B62" s="4">
        <v>3</v>
      </c>
      <c r="C62" s="4">
        <v>3</v>
      </c>
      <c r="D62" s="4">
        <v>1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1</v>
      </c>
    </row>
    <row r="63" spans="1:11" x14ac:dyDescent="0.2">
      <c r="A63" s="6" t="s">
        <v>0</v>
      </c>
      <c r="B63" s="6">
        <v>0</v>
      </c>
      <c r="C63" s="6">
        <v>0</v>
      </c>
      <c r="D63" s="6">
        <v>0</v>
      </c>
      <c r="E63" s="6">
        <v>0</v>
      </c>
      <c r="F63" s="6">
        <v>1</v>
      </c>
      <c r="G63" s="6">
        <v>1</v>
      </c>
      <c r="H63" s="6">
        <v>1</v>
      </c>
      <c r="I63" s="6">
        <v>1</v>
      </c>
      <c r="J63" s="6">
        <v>0</v>
      </c>
      <c r="K63" s="6">
        <v>0</v>
      </c>
    </row>
    <row r="65" spans="1:11" x14ac:dyDescent="0.2">
      <c r="A65" t="s">
        <v>15</v>
      </c>
      <c r="B65">
        <f>AVERAGE(B2:B63)</f>
        <v>3.435483870967742</v>
      </c>
      <c r="C65">
        <f t="shared" ref="C65:K65" si="0">AVERAGE(C2:C63)</f>
        <v>3.467741935483871</v>
      </c>
      <c r="D65">
        <f t="shared" si="0"/>
        <v>2.1451612903225805</v>
      </c>
      <c r="E65">
        <f t="shared" si="0"/>
        <v>2</v>
      </c>
      <c r="F65">
        <f t="shared" si="0"/>
        <v>5.467741935483871</v>
      </c>
      <c r="G65">
        <f t="shared" si="0"/>
        <v>5.370967741935484</v>
      </c>
      <c r="H65">
        <f t="shared" si="0"/>
        <v>1.1129032258064515</v>
      </c>
      <c r="I65">
        <f t="shared" si="0"/>
        <v>1.3225806451612903</v>
      </c>
      <c r="J65">
        <f t="shared" si="0"/>
        <v>1.3709677419354838</v>
      </c>
      <c r="K65">
        <f t="shared" si="0"/>
        <v>1.8225806451612903</v>
      </c>
    </row>
    <row r="66" spans="1:11" x14ac:dyDescent="0.2">
      <c r="A66" t="s">
        <v>16</v>
      </c>
      <c r="B66">
        <f>MEDIAN(B2:B63)</f>
        <v>2</v>
      </c>
      <c r="C66">
        <f t="shared" ref="C66:K66" si="1">MEDIAN(C2:C63)</f>
        <v>2</v>
      </c>
      <c r="D66">
        <f t="shared" si="1"/>
        <v>1</v>
      </c>
      <c r="E66">
        <f t="shared" si="1"/>
        <v>1</v>
      </c>
      <c r="F66">
        <f t="shared" si="1"/>
        <v>0</v>
      </c>
      <c r="G66">
        <f t="shared" si="1"/>
        <v>0</v>
      </c>
      <c r="H66">
        <f t="shared" si="1"/>
        <v>1</v>
      </c>
      <c r="I66">
        <f t="shared" si="1"/>
        <v>1</v>
      </c>
      <c r="J66">
        <f t="shared" si="1"/>
        <v>1</v>
      </c>
      <c r="K66">
        <f t="shared" si="1"/>
        <v>1</v>
      </c>
    </row>
    <row r="67" spans="1:11" x14ac:dyDescent="0.2">
      <c r="A67" t="s">
        <v>18</v>
      </c>
      <c r="B67">
        <f>STDEVA(B2:B63)</f>
        <v>5.0978007721811123</v>
      </c>
      <c r="C67">
        <f t="shared" ref="C67:K67" si="2">STDEVA(C2:C63)</f>
        <v>5.4643936622689777</v>
      </c>
      <c r="D67">
        <f t="shared" si="2"/>
        <v>2.8563806870402741</v>
      </c>
      <c r="E67">
        <f t="shared" si="2"/>
        <v>2.5988648215433865</v>
      </c>
      <c r="F67">
        <f t="shared" si="2"/>
        <v>13.070700235780118</v>
      </c>
      <c r="G67">
        <f t="shared" si="2"/>
        <v>13.033668722182489</v>
      </c>
      <c r="H67">
        <f t="shared" si="2"/>
        <v>1.0259715700799774</v>
      </c>
      <c r="I67">
        <f t="shared" si="2"/>
        <v>1.6070968994461452</v>
      </c>
      <c r="J67">
        <f t="shared" si="2"/>
        <v>1.7200254569955791</v>
      </c>
      <c r="K67">
        <f t="shared" si="2"/>
        <v>2.2435641547191292</v>
      </c>
    </row>
    <row r="68" spans="1:11" x14ac:dyDescent="0.2">
      <c r="A68" t="s">
        <v>17</v>
      </c>
      <c r="B68">
        <f>SKEW(B2:B63)</f>
        <v>3.1635625637479312</v>
      </c>
      <c r="C68">
        <f t="shared" ref="C68:K68" si="3">SKEW(C2:C63)</f>
        <v>3.7747991659726736</v>
      </c>
      <c r="D68">
        <f t="shared" si="3"/>
        <v>2.1690609717831517</v>
      </c>
      <c r="E68">
        <f t="shared" si="3"/>
        <v>2.1366685082379608</v>
      </c>
      <c r="F68">
        <f t="shared" si="3"/>
        <v>2.4411438385687272</v>
      </c>
      <c r="G68">
        <f t="shared" si="3"/>
        <v>2.468746180970681</v>
      </c>
      <c r="H68">
        <f t="shared" si="3"/>
        <v>0.80251830420367554</v>
      </c>
      <c r="I68">
        <f t="shared" si="3"/>
        <v>1.2139540880292929</v>
      </c>
      <c r="J68">
        <f t="shared" si="3"/>
        <v>1.3548509066493402</v>
      </c>
      <c r="K68">
        <f t="shared" si="3"/>
        <v>1.5431765915684104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7585-4672-CF4C-9576-81F837AA9D0A}">
  <dimension ref="A1:AN27"/>
  <sheetViews>
    <sheetView topLeftCell="D1" zoomScale="70" zoomScaleNormal="70" workbookViewId="0">
      <selection activeCell="B18" sqref="B18:D26"/>
    </sheetView>
  </sheetViews>
  <sheetFormatPr baseColWidth="10" defaultColWidth="17.83203125" defaultRowHeight="15" x14ac:dyDescent="0.2"/>
  <cols>
    <col min="1" max="1" width="23.5" customWidth="1"/>
  </cols>
  <sheetData>
    <row r="1" spans="1:11" ht="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s="2" t="s">
        <v>3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3</v>
      </c>
      <c r="I2" s="2">
        <v>2</v>
      </c>
      <c r="J2" s="2">
        <v>2</v>
      </c>
      <c r="K2" s="2">
        <v>7</v>
      </c>
    </row>
    <row r="3" spans="1:11" x14ac:dyDescent="0.2">
      <c r="A3" t="s">
        <v>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3</v>
      </c>
      <c r="I3">
        <v>2</v>
      </c>
      <c r="J3">
        <v>2</v>
      </c>
      <c r="K3">
        <v>7</v>
      </c>
    </row>
    <row r="4" spans="1:11" x14ac:dyDescent="0.2">
      <c r="A4" s="2" t="s">
        <v>3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3</v>
      </c>
      <c r="I4" s="2">
        <v>2</v>
      </c>
      <c r="J4" s="2">
        <v>2</v>
      </c>
      <c r="K4" s="2">
        <v>7</v>
      </c>
    </row>
    <row r="5" spans="1:11" x14ac:dyDescent="0.2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3</v>
      </c>
      <c r="I5">
        <v>2</v>
      </c>
      <c r="J5">
        <v>2</v>
      </c>
      <c r="K5">
        <v>7</v>
      </c>
    </row>
    <row r="6" spans="1:11" x14ac:dyDescent="0.2">
      <c r="A6" s="2" t="s">
        <v>3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3</v>
      </c>
      <c r="I6" s="2">
        <v>2</v>
      </c>
      <c r="J6" s="2">
        <v>2</v>
      </c>
      <c r="K6" s="2">
        <v>7</v>
      </c>
    </row>
    <row r="7" spans="1:11" x14ac:dyDescent="0.2">
      <c r="A7" t="s">
        <v>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2</v>
      </c>
      <c r="J7">
        <v>2</v>
      </c>
      <c r="K7">
        <v>7</v>
      </c>
    </row>
    <row r="8" spans="1:11" x14ac:dyDescent="0.2">
      <c r="A8" s="2" t="s">
        <v>3</v>
      </c>
      <c r="B8" s="2">
        <v>2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t="s">
        <v>3</v>
      </c>
      <c r="B9">
        <v>2</v>
      </c>
      <c r="C9">
        <v>3</v>
      </c>
      <c r="D9">
        <v>1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 x14ac:dyDescent="0.2">
      <c r="A10" s="2" t="s">
        <v>3</v>
      </c>
      <c r="B10" s="2">
        <v>2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</row>
    <row r="11" spans="1:11" x14ac:dyDescent="0.2">
      <c r="A11" t="s">
        <v>3</v>
      </c>
      <c r="B11">
        <v>2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2" t="s">
        <v>3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">
      <c r="A13" t="s">
        <v>3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">
      <c r="A14" s="2" t="s">
        <v>3</v>
      </c>
      <c r="B14" s="2">
        <v>1</v>
      </c>
      <c r="C14" s="2">
        <v>1</v>
      </c>
      <c r="D14" s="2">
        <v>2</v>
      </c>
      <c r="E14" s="2">
        <v>2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</row>
    <row r="18" spans="2:40" x14ac:dyDescent="0.2">
      <c r="B18" t="s">
        <v>5</v>
      </c>
      <c r="C18" t="s">
        <v>20</v>
      </c>
      <c r="D18" t="s">
        <v>19</v>
      </c>
      <c r="F18" t="s">
        <v>6</v>
      </c>
      <c r="G18" t="s">
        <v>20</v>
      </c>
      <c r="H18" t="s">
        <v>19</v>
      </c>
      <c r="J18" t="s">
        <v>7</v>
      </c>
      <c r="K18" t="s">
        <v>20</v>
      </c>
      <c r="L18" t="s">
        <v>19</v>
      </c>
      <c r="N18" t="s">
        <v>8</v>
      </c>
      <c r="O18" t="s">
        <v>20</v>
      </c>
      <c r="P18" t="s">
        <v>19</v>
      </c>
      <c r="R18" t="s">
        <v>9</v>
      </c>
      <c r="S18" t="s">
        <v>20</v>
      </c>
      <c r="T18" t="s">
        <v>19</v>
      </c>
      <c r="V18" t="s">
        <v>10</v>
      </c>
      <c r="W18" t="s">
        <v>20</v>
      </c>
      <c r="X18" t="s">
        <v>19</v>
      </c>
      <c r="Z18" t="s">
        <v>11</v>
      </c>
      <c r="AA18" t="s">
        <v>20</v>
      </c>
      <c r="AB18" t="s">
        <v>19</v>
      </c>
      <c r="AD18" t="s">
        <v>12</v>
      </c>
      <c r="AE18" t="s">
        <v>20</v>
      </c>
      <c r="AF18" t="s">
        <v>19</v>
      </c>
      <c r="AH18" t="s">
        <v>13</v>
      </c>
      <c r="AI18" t="s">
        <v>20</v>
      </c>
      <c r="AJ18" t="s">
        <v>19</v>
      </c>
      <c r="AL18" t="s">
        <v>14</v>
      </c>
      <c r="AM18" t="s">
        <v>20</v>
      </c>
      <c r="AN18" t="s">
        <v>19</v>
      </c>
    </row>
    <row r="19" spans="2:40" x14ac:dyDescent="0.2">
      <c r="B19" cm="1">
        <f t="array" ref="B19:B21">_xlfn.UNIQUE((B2:B14))</f>
        <v>1</v>
      </c>
      <c r="C19" cm="1">
        <f t="array" ref="C19:C22">FREQUENCY((B2:B14),(B19:B22))</f>
        <v>8</v>
      </c>
      <c r="D19">
        <f>C19/14</f>
        <v>0.5714285714285714</v>
      </c>
      <c r="F19" cm="1">
        <f t="array" ref="F19:F21">_xlfn.UNIQUE((C2:C14))</f>
        <v>1</v>
      </c>
      <c r="G19" cm="1">
        <f t="array" ref="G19:G22">FREQUENCY((C2:C14),(F19:F22))</f>
        <v>11</v>
      </c>
      <c r="H19">
        <f t="shared" ref="H19:H21" si="0">G19/14</f>
        <v>0.7857142857142857</v>
      </c>
      <c r="J19" cm="1">
        <f t="array" ref="J19:J21">_xlfn.UNIQUE((D2:D14))</f>
        <v>0</v>
      </c>
      <c r="K19" cm="1">
        <f t="array" ref="K19:K22">FREQUENCY((D2:D14),(J19:J22))</f>
        <v>7</v>
      </c>
      <c r="L19">
        <f t="shared" ref="L19:L21" si="1">K19/14</f>
        <v>0.5</v>
      </c>
      <c r="N19" cm="1">
        <f t="array" ref="N19:N21">_xlfn.UNIQUE((E2:E14))</f>
        <v>0</v>
      </c>
      <c r="O19" cm="1">
        <f t="array" ref="O19:O22">FREQUENCY((E2:E14),(N19:N22))</f>
        <v>8</v>
      </c>
      <c r="P19">
        <f t="shared" ref="P19:P21" si="2">O19/14</f>
        <v>0.5714285714285714</v>
      </c>
      <c r="R19" cm="1">
        <f t="array" ref="R19">_xlfn.UNIQUE((F2:F14))</f>
        <v>0</v>
      </c>
      <c r="S19" cm="1">
        <f t="array" ref="S19:S20">FREQUENCY((F2:F14),(R19:R22))</f>
        <v>13</v>
      </c>
      <c r="T19">
        <f t="shared" ref="T19" si="3">S19/14</f>
        <v>0.9285714285714286</v>
      </c>
      <c r="V19" cm="1">
        <f t="array" ref="V19">_xlfn.UNIQUE((G2:G14))</f>
        <v>0</v>
      </c>
      <c r="W19" cm="1">
        <f t="array" ref="W19:W20">FREQUENCY((G2:G14),(V19:V22))</f>
        <v>13</v>
      </c>
      <c r="X19">
        <f t="shared" ref="X19" si="4">W19/14</f>
        <v>0.9285714285714286</v>
      </c>
      <c r="Z19" cm="1">
        <f t="array" ref="Z19:Z21">_xlfn.UNIQUE((H2:H14))</f>
        <v>3</v>
      </c>
      <c r="AA19" cm="1">
        <f t="array" ref="AA19:AA22">FREQUENCY((H2:H14),(Z19:Z22))</f>
        <v>6</v>
      </c>
      <c r="AB19">
        <f t="shared" ref="AB19:AB22" si="5">AA19/14</f>
        <v>0.42857142857142855</v>
      </c>
      <c r="AD19" cm="1">
        <f t="array" ref="AD19:AD20">_xlfn.UNIQUE((I2:I14))</f>
        <v>2</v>
      </c>
      <c r="AE19" cm="1">
        <f t="array" ref="AE19:AE21">FREQUENCY((I2:I14),(AD19:AD22))</f>
        <v>6</v>
      </c>
      <c r="AF19">
        <f t="shared" ref="AF19:AF22" si="6">AE19/14</f>
        <v>0.42857142857142855</v>
      </c>
      <c r="AH19" cm="1">
        <f t="array" ref="AH19:AH20">_xlfn.UNIQUE((J2:J14))</f>
        <v>2</v>
      </c>
      <c r="AI19" cm="1">
        <f t="array" ref="AI19:AI21">FREQUENCY((J2:J14),(AH19:AH22))</f>
        <v>6</v>
      </c>
      <c r="AJ19">
        <f t="shared" ref="AJ19:AJ22" si="7">AI19/14</f>
        <v>0.42857142857142855</v>
      </c>
      <c r="AL19" cm="1">
        <f t="array" ref="AL19:AL21">_xlfn.UNIQUE((K2:K14))</f>
        <v>7</v>
      </c>
      <c r="AM19" cm="1">
        <f t="array" ref="AM19:AM22">FREQUENCY((K2:K14),(AL19:AL22))</f>
        <v>6</v>
      </c>
      <c r="AN19">
        <f t="shared" ref="AN19:AN22" si="8">AM19/14</f>
        <v>0.42857142857142855</v>
      </c>
    </row>
    <row r="20" spans="2:40" x14ac:dyDescent="0.2">
      <c r="B20">
        <v>2</v>
      </c>
      <c r="C20">
        <v>4</v>
      </c>
      <c r="D20">
        <f t="shared" ref="D20:D21" si="9">C20/14</f>
        <v>0.2857142857142857</v>
      </c>
      <c r="F20">
        <v>3</v>
      </c>
      <c r="G20">
        <v>1</v>
      </c>
      <c r="H20">
        <f t="shared" si="0"/>
        <v>7.1428571428571425E-2</v>
      </c>
      <c r="J20">
        <v>1</v>
      </c>
      <c r="K20">
        <v>5</v>
      </c>
      <c r="L20">
        <f t="shared" si="1"/>
        <v>0.35714285714285715</v>
      </c>
      <c r="N20">
        <v>1</v>
      </c>
      <c r="O20">
        <v>3</v>
      </c>
      <c r="P20">
        <f t="shared" si="2"/>
        <v>0.21428571428571427</v>
      </c>
      <c r="S20">
        <v>0</v>
      </c>
      <c r="W20">
        <v>0</v>
      </c>
      <c r="Z20">
        <v>0</v>
      </c>
      <c r="AA20">
        <v>5</v>
      </c>
      <c r="AB20">
        <f t="shared" si="5"/>
        <v>0.35714285714285715</v>
      </c>
      <c r="AD20">
        <v>0</v>
      </c>
      <c r="AE20">
        <v>7</v>
      </c>
      <c r="AF20">
        <f t="shared" si="6"/>
        <v>0.5</v>
      </c>
      <c r="AH20">
        <v>0</v>
      </c>
      <c r="AI20">
        <v>7</v>
      </c>
      <c r="AJ20">
        <f t="shared" si="7"/>
        <v>0.5</v>
      </c>
      <c r="AL20">
        <v>0</v>
      </c>
      <c r="AM20">
        <v>4</v>
      </c>
      <c r="AN20">
        <f t="shared" si="8"/>
        <v>0.2857142857142857</v>
      </c>
    </row>
    <row r="21" spans="2:40" x14ac:dyDescent="0.2">
      <c r="B21">
        <v>0</v>
      </c>
      <c r="C21">
        <v>1</v>
      </c>
      <c r="D21">
        <f t="shared" si="9"/>
        <v>7.1428571428571425E-2</v>
      </c>
      <c r="F21">
        <v>2</v>
      </c>
      <c r="G21">
        <v>1</v>
      </c>
      <c r="H21">
        <f t="shared" si="0"/>
        <v>7.1428571428571425E-2</v>
      </c>
      <c r="J21">
        <v>2</v>
      </c>
      <c r="K21">
        <v>1</v>
      </c>
      <c r="L21">
        <f t="shared" si="1"/>
        <v>7.1428571428571425E-2</v>
      </c>
      <c r="N21">
        <v>2</v>
      </c>
      <c r="O21">
        <v>2</v>
      </c>
      <c r="P21">
        <f t="shared" si="2"/>
        <v>0.14285714285714285</v>
      </c>
      <c r="Z21">
        <v>1</v>
      </c>
      <c r="AA21">
        <v>2</v>
      </c>
      <c r="AB21">
        <f t="shared" si="5"/>
        <v>0.14285714285714285</v>
      </c>
      <c r="AE21">
        <v>0</v>
      </c>
      <c r="AF21">
        <f t="shared" si="6"/>
        <v>0</v>
      </c>
      <c r="AI21">
        <v>0</v>
      </c>
      <c r="AJ21">
        <f t="shared" si="7"/>
        <v>0</v>
      </c>
      <c r="AL21">
        <v>1</v>
      </c>
      <c r="AM21">
        <v>3</v>
      </c>
      <c r="AN21">
        <f t="shared" si="8"/>
        <v>0.21428571428571427</v>
      </c>
    </row>
    <row r="22" spans="2:40" x14ac:dyDescent="0.2">
      <c r="C22">
        <v>0</v>
      </c>
      <c r="G22">
        <v>0</v>
      </c>
      <c r="K22">
        <v>0</v>
      </c>
      <c r="O22">
        <v>0</v>
      </c>
      <c r="AA22">
        <v>0</v>
      </c>
      <c r="AB22">
        <f t="shared" si="5"/>
        <v>0</v>
      </c>
      <c r="AF22">
        <f t="shared" si="6"/>
        <v>0</v>
      </c>
      <c r="AJ22">
        <f t="shared" si="7"/>
        <v>0</v>
      </c>
      <c r="AM22">
        <v>0</v>
      </c>
      <c r="AN22">
        <f t="shared" si="8"/>
        <v>0</v>
      </c>
    </row>
    <row r="23" spans="2:40" x14ac:dyDescent="0.2">
      <c r="B23" t="s">
        <v>15</v>
      </c>
      <c r="C23">
        <f>AVERAGE(B2:B14)</f>
        <v>1.2307692307692308</v>
      </c>
      <c r="F23" t="s">
        <v>15</v>
      </c>
      <c r="G23">
        <f>AVERAGE(C2:C14)</f>
        <v>1.2307692307692308</v>
      </c>
      <c r="J23" t="s">
        <v>15</v>
      </c>
      <c r="K23">
        <f>AVERAGE(D2:D14)</f>
        <v>0.53846153846153844</v>
      </c>
      <c r="N23" t="s">
        <v>15</v>
      </c>
      <c r="O23">
        <f>AVERAGE(E2:E14)</f>
        <v>0.53846153846153844</v>
      </c>
      <c r="R23" t="s">
        <v>15</v>
      </c>
      <c r="S23">
        <f>AVERAGE(F2:F14)</f>
        <v>0</v>
      </c>
    </row>
    <row r="24" spans="2:40" x14ac:dyDescent="0.2">
      <c r="B24" t="s">
        <v>16</v>
      </c>
      <c r="C24">
        <f>MEDIAN(B2:B14)</f>
        <v>1</v>
      </c>
      <c r="F24" t="s">
        <v>16</v>
      </c>
      <c r="G24">
        <f>MEDIAN(C2:C14)</f>
        <v>1</v>
      </c>
      <c r="J24" t="s">
        <v>16</v>
      </c>
      <c r="K24">
        <f>MEDIAN(D2:D14)</f>
        <v>0</v>
      </c>
      <c r="N24" t="s">
        <v>16</v>
      </c>
      <c r="O24">
        <f>MEDIAN(E2:E14)</f>
        <v>0</v>
      </c>
      <c r="R24" t="s">
        <v>16</v>
      </c>
      <c r="S24">
        <f>MEDIAN(F2:F14)</f>
        <v>0</v>
      </c>
      <c r="V24" t="s">
        <v>15</v>
      </c>
      <c r="W24">
        <f>AVERAGE(G2:G14)</f>
        <v>0</v>
      </c>
      <c r="Z24" t="s">
        <v>15</v>
      </c>
      <c r="AA24">
        <f>AVERAGE(H2:H14)</f>
        <v>1.5384615384615385</v>
      </c>
      <c r="AD24" t="s">
        <v>15</v>
      </c>
      <c r="AE24">
        <f>AVERAGE(I2:I14)</f>
        <v>0.92307692307692313</v>
      </c>
      <c r="AH24" t="s">
        <v>15</v>
      </c>
      <c r="AI24">
        <f>AVERAGE(J2:J14)</f>
        <v>0.92307692307692313</v>
      </c>
      <c r="AL24" t="s">
        <v>15</v>
      </c>
      <c r="AM24">
        <f>AVERAGE(K2:K14)</f>
        <v>3.4615384615384617</v>
      </c>
    </row>
    <row r="25" spans="2:40" x14ac:dyDescent="0.2">
      <c r="B25" t="s">
        <v>18</v>
      </c>
      <c r="C25">
        <f>STDEVA(B2:B14)</f>
        <v>0.599144689515278</v>
      </c>
      <c r="F25" t="s">
        <v>18</v>
      </c>
      <c r="G25">
        <f>STDEVA(C2:C14)</f>
        <v>0.599144689515278</v>
      </c>
      <c r="J25" t="s">
        <v>18</v>
      </c>
      <c r="K25">
        <f>STDEVA(D2:D14)</f>
        <v>0.66022529177352474</v>
      </c>
      <c r="N25" t="s">
        <v>18</v>
      </c>
      <c r="O25">
        <f>STDEVA(E2:E14)</f>
        <v>0.77625002580618474</v>
      </c>
      <c r="R25" t="s">
        <v>18</v>
      </c>
      <c r="S25">
        <f>STDEVA(F2:F14)</f>
        <v>0</v>
      </c>
      <c r="V25" t="s">
        <v>16</v>
      </c>
      <c r="W25">
        <f>MEDIAN(G2:G14)</f>
        <v>0</v>
      </c>
      <c r="Z25" t="s">
        <v>16</v>
      </c>
      <c r="AA25">
        <f>MEDIAN(H2:H14)</f>
        <v>1</v>
      </c>
      <c r="AD25" t="s">
        <v>16</v>
      </c>
      <c r="AE25">
        <f>MEDIAN(I2:I14)</f>
        <v>0</v>
      </c>
      <c r="AH25" t="s">
        <v>16</v>
      </c>
      <c r="AI25">
        <f>MEDIAN(J2:J14)</f>
        <v>0</v>
      </c>
      <c r="AL25" t="s">
        <v>16</v>
      </c>
      <c r="AM25">
        <f>MEDIAN(K2:K14)</f>
        <v>1</v>
      </c>
    </row>
    <row r="26" spans="2:40" x14ac:dyDescent="0.2">
      <c r="B26" t="s">
        <v>17</v>
      </c>
      <c r="C26">
        <f>SKEW(B2:B14)</f>
        <v>-6.5027763147762485E-2</v>
      </c>
      <c r="F26" t="s">
        <v>17</v>
      </c>
      <c r="G26">
        <f>SKEW(C2:C14)</f>
        <v>2.6823952298451865</v>
      </c>
      <c r="J26" t="s">
        <v>17</v>
      </c>
      <c r="K26">
        <f>SKEW(D2:D14)</f>
        <v>0.862612692476041</v>
      </c>
      <c r="N26" t="s">
        <v>17</v>
      </c>
      <c r="O26">
        <f>SKEW(E2:E14)</f>
        <v>1.1138208732770256</v>
      </c>
      <c r="R26" t="s">
        <v>17</v>
      </c>
      <c r="S26" t="e">
        <f>SKEW(F2:F14)</f>
        <v>#DIV/0!</v>
      </c>
      <c r="V26" t="s">
        <v>18</v>
      </c>
      <c r="W26">
        <f>STDEVA(G2:G14)</f>
        <v>0</v>
      </c>
      <c r="Z26" t="s">
        <v>18</v>
      </c>
      <c r="AA26">
        <f>STDEVA(H2:H14)</f>
        <v>1.4500221041639685</v>
      </c>
      <c r="AD26" t="s">
        <v>18</v>
      </c>
      <c r="AE26">
        <f>STDEVA(I2:I14)</f>
        <v>1.0377490433255416</v>
      </c>
      <c r="AH26" t="s">
        <v>18</v>
      </c>
      <c r="AI26">
        <f>STDEVA(J2:J14)</f>
        <v>1.0377490433255416</v>
      </c>
      <c r="AL26" t="s">
        <v>18</v>
      </c>
      <c r="AM26">
        <f>STDEVA(K2:K14)</f>
        <v>3.4306312493811935</v>
      </c>
    </row>
    <row r="27" spans="2:40" x14ac:dyDescent="0.2">
      <c r="V27" t="s">
        <v>17</v>
      </c>
      <c r="W27" t="e">
        <f>SKEW(G2:G14)</f>
        <v>#DIV/0!</v>
      </c>
      <c r="Z27" t="s">
        <v>17</v>
      </c>
      <c r="AA27">
        <f>SKEW(H2:H14)</f>
        <v>6.8811551371146407E-3</v>
      </c>
      <c r="AD27" t="s">
        <v>17</v>
      </c>
      <c r="AE27">
        <f>SKEW(I2:I14)</f>
        <v>0.17520438393807827</v>
      </c>
      <c r="AH27" t="s">
        <v>17</v>
      </c>
      <c r="AI27">
        <f>SKEW(J2:J14)</f>
        <v>0.17520438393807827</v>
      </c>
      <c r="AL27" t="s">
        <v>17</v>
      </c>
      <c r="AM27">
        <f>SKEW(K2:K14)</f>
        <v>0.13457452747389101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6"/>
  <sheetViews>
    <sheetView zoomScale="65" zoomScaleNormal="109" workbookViewId="0">
      <selection activeCell="G2" sqref="G2:G22"/>
    </sheetView>
  </sheetViews>
  <sheetFormatPr baseColWidth="10" defaultColWidth="17.83203125" defaultRowHeight="15" x14ac:dyDescent="0.2"/>
  <cols>
    <col min="1" max="1" width="23.5" customWidth="1"/>
  </cols>
  <sheetData>
    <row r="1" spans="1:11" ht="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 x14ac:dyDescent="0.2">
      <c r="A3" t="s">
        <v>1</v>
      </c>
      <c r="B3">
        <v>4</v>
      </c>
      <c r="C3">
        <v>3</v>
      </c>
      <c r="D3">
        <v>8</v>
      </c>
      <c r="E3">
        <v>8</v>
      </c>
      <c r="F3">
        <v>37</v>
      </c>
      <c r="G3">
        <v>37</v>
      </c>
      <c r="H3">
        <v>3</v>
      </c>
      <c r="I3">
        <v>0</v>
      </c>
      <c r="J3">
        <v>0</v>
      </c>
      <c r="K3">
        <v>3</v>
      </c>
    </row>
    <row r="4" spans="1:11" x14ac:dyDescent="0.2">
      <c r="A4" t="s">
        <v>1</v>
      </c>
      <c r="B4">
        <v>7</v>
      </c>
      <c r="C4">
        <v>8</v>
      </c>
      <c r="D4">
        <v>2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 x14ac:dyDescent="0.2">
      <c r="A5" t="s">
        <v>1</v>
      </c>
      <c r="B5">
        <v>9</v>
      </c>
      <c r="C5">
        <v>11</v>
      </c>
      <c r="D5">
        <v>5</v>
      </c>
      <c r="E5">
        <v>4</v>
      </c>
      <c r="F5">
        <v>5</v>
      </c>
      <c r="G5">
        <v>5</v>
      </c>
      <c r="H5">
        <v>0</v>
      </c>
      <c r="I5">
        <v>4</v>
      </c>
      <c r="J5">
        <v>3</v>
      </c>
      <c r="K5">
        <v>1</v>
      </c>
    </row>
    <row r="6" spans="1:11" x14ac:dyDescent="0.2">
      <c r="A6" t="s">
        <v>1</v>
      </c>
      <c r="B6">
        <v>12</v>
      </c>
      <c r="C6">
        <v>8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</row>
    <row r="7" spans="1:11" x14ac:dyDescent="0.2">
      <c r="A7" t="s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</row>
    <row r="8" spans="1:11" x14ac:dyDescent="0.2">
      <c r="A8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 x14ac:dyDescent="0.2">
      <c r="A9" t="s">
        <v>1</v>
      </c>
      <c r="B9">
        <v>2</v>
      </c>
      <c r="C9">
        <v>2</v>
      </c>
      <c r="D9">
        <v>2</v>
      </c>
      <c r="E9">
        <v>2</v>
      </c>
      <c r="F9">
        <v>0</v>
      </c>
      <c r="G9">
        <v>1</v>
      </c>
      <c r="H9">
        <v>1</v>
      </c>
      <c r="I9">
        <v>1</v>
      </c>
      <c r="J9">
        <v>2</v>
      </c>
      <c r="K9">
        <v>3</v>
      </c>
    </row>
    <row r="10" spans="1:11" x14ac:dyDescent="0.2">
      <c r="A10" t="s">
        <v>1</v>
      </c>
      <c r="B10">
        <v>2</v>
      </c>
      <c r="C10">
        <v>2</v>
      </c>
      <c r="D10">
        <v>1</v>
      </c>
      <c r="E10">
        <v>1</v>
      </c>
      <c r="F10">
        <v>54</v>
      </c>
      <c r="G10">
        <v>55</v>
      </c>
      <c r="H10">
        <v>1</v>
      </c>
      <c r="I10">
        <v>0</v>
      </c>
      <c r="J10">
        <v>0</v>
      </c>
      <c r="K10">
        <v>2</v>
      </c>
    </row>
    <row r="11" spans="1:11" x14ac:dyDescent="0.2">
      <c r="A11" t="s">
        <v>1</v>
      </c>
      <c r="B11">
        <v>1</v>
      </c>
      <c r="C11">
        <v>2</v>
      </c>
      <c r="D11">
        <v>0</v>
      </c>
      <c r="E11">
        <v>0</v>
      </c>
      <c r="F11">
        <v>36</v>
      </c>
      <c r="G11">
        <v>38</v>
      </c>
      <c r="H11">
        <v>1</v>
      </c>
      <c r="I11">
        <v>0</v>
      </c>
      <c r="J11">
        <v>0</v>
      </c>
      <c r="K11">
        <v>3</v>
      </c>
    </row>
    <row r="12" spans="1:11" x14ac:dyDescent="0.2">
      <c r="A12" t="s">
        <v>1</v>
      </c>
      <c r="B12">
        <v>1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  <c r="I12">
        <v>3</v>
      </c>
      <c r="J12">
        <v>3</v>
      </c>
      <c r="K12">
        <v>1</v>
      </c>
    </row>
    <row r="13" spans="1:11" x14ac:dyDescent="0.2">
      <c r="A13" t="s">
        <v>1</v>
      </c>
      <c r="B13">
        <v>10</v>
      </c>
      <c r="C13">
        <v>11</v>
      </c>
      <c r="D13">
        <v>13</v>
      </c>
      <c r="E13">
        <v>13</v>
      </c>
      <c r="F13">
        <v>1</v>
      </c>
      <c r="G13">
        <v>1</v>
      </c>
      <c r="H13">
        <v>1</v>
      </c>
      <c r="I13">
        <v>4</v>
      </c>
      <c r="J13">
        <v>5</v>
      </c>
      <c r="K13">
        <v>1</v>
      </c>
    </row>
    <row r="14" spans="1:11" x14ac:dyDescent="0.2">
      <c r="A14" t="s">
        <v>1</v>
      </c>
      <c r="B14">
        <v>1</v>
      </c>
      <c r="C14">
        <v>1</v>
      </c>
      <c r="D14">
        <v>7</v>
      </c>
      <c r="E14">
        <v>5</v>
      </c>
      <c r="F14">
        <v>8</v>
      </c>
      <c r="G14">
        <v>9</v>
      </c>
      <c r="H14">
        <v>1</v>
      </c>
      <c r="I14">
        <v>6</v>
      </c>
      <c r="J14">
        <v>3</v>
      </c>
      <c r="K14">
        <v>1</v>
      </c>
    </row>
    <row r="15" spans="1:11" x14ac:dyDescent="0.2">
      <c r="A15" t="s">
        <v>1</v>
      </c>
      <c r="B15">
        <v>8</v>
      </c>
      <c r="C15">
        <v>8</v>
      </c>
      <c r="D15">
        <v>3</v>
      </c>
      <c r="E15">
        <v>3</v>
      </c>
      <c r="F15">
        <v>35</v>
      </c>
      <c r="G15">
        <v>35</v>
      </c>
      <c r="H15">
        <v>1</v>
      </c>
      <c r="I15">
        <v>4</v>
      </c>
      <c r="J15">
        <v>3</v>
      </c>
      <c r="K15">
        <v>1</v>
      </c>
    </row>
    <row r="16" spans="1:11" x14ac:dyDescent="0.2">
      <c r="A16" t="s">
        <v>1</v>
      </c>
      <c r="B16">
        <v>2</v>
      </c>
      <c r="C16">
        <v>1</v>
      </c>
      <c r="D16">
        <v>3</v>
      </c>
      <c r="E16">
        <v>3</v>
      </c>
      <c r="F16">
        <v>35</v>
      </c>
      <c r="G16">
        <v>34</v>
      </c>
      <c r="H16">
        <v>1</v>
      </c>
      <c r="I16">
        <v>0</v>
      </c>
      <c r="J16">
        <v>0</v>
      </c>
      <c r="K16">
        <v>2</v>
      </c>
    </row>
    <row r="17" spans="1:40" x14ac:dyDescent="0.2">
      <c r="A17" t="s">
        <v>1</v>
      </c>
      <c r="B17">
        <v>4</v>
      </c>
      <c r="C17">
        <v>5</v>
      </c>
      <c r="D17">
        <v>3</v>
      </c>
      <c r="E17">
        <v>1</v>
      </c>
      <c r="F17">
        <v>24</v>
      </c>
      <c r="G17">
        <v>23</v>
      </c>
      <c r="H17">
        <v>1</v>
      </c>
      <c r="I17">
        <v>2</v>
      </c>
      <c r="J17">
        <v>2</v>
      </c>
      <c r="K17">
        <v>0</v>
      </c>
    </row>
    <row r="18" spans="1:40" x14ac:dyDescent="0.2">
      <c r="A18" t="s">
        <v>1</v>
      </c>
      <c r="B18">
        <v>10</v>
      </c>
      <c r="C18">
        <v>9</v>
      </c>
      <c r="D18">
        <v>6</v>
      </c>
      <c r="E18">
        <v>6</v>
      </c>
      <c r="F18">
        <v>5</v>
      </c>
      <c r="G18">
        <v>4</v>
      </c>
      <c r="H18">
        <v>3</v>
      </c>
      <c r="I18">
        <v>4</v>
      </c>
      <c r="J18">
        <v>5</v>
      </c>
      <c r="K18">
        <v>4</v>
      </c>
    </row>
    <row r="19" spans="1:40" x14ac:dyDescent="0.2">
      <c r="A19" t="s">
        <v>1</v>
      </c>
      <c r="B19">
        <v>23</v>
      </c>
      <c r="C19">
        <v>22</v>
      </c>
      <c r="D19">
        <v>2</v>
      </c>
      <c r="E19">
        <v>2</v>
      </c>
      <c r="F19">
        <v>47</v>
      </c>
      <c r="G19">
        <v>44</v>
      </c>
      <c r="H19">
        <v>1</v>
      </c>
      <c r="I19">
        <v>0</v>
      </c>
      <c r="J19">
        <v>0</v>
      </c>
      <c r="K19">
        <v>1</v>
      </c>
    </row>
    <row r="20" spans="1:40" x14ac:dyDescent="0.2">
      <c r="A20" t="s">
        <v>1</v>
      </c>
      <c r="B20">
        <v>2</v>
      </c>
      <c r="C20">
        <v>2</v>
      </c>
      <c r="D20">
        <v>10</v>
      </c>
      <c r="E20">
        <v>10</v>
      </c>
      <c r="F20">
        <v>35</v>
      </c>
      <c r="G20">
        <v>36</v>
      </c>
      <c r="H20">
        <v>2</v>
      </c>
      <c r="I20">
        <v>0</v>
      </c>
      <c r="J20">
        <v>0</v>
      </c>
      <c r="K20">
        <v>4</v>
      </c>
    </row>
    <row r="21" spans="1:40" x14ac:dyDescent="0.2">
      <c r="A21" t="s">
        <v>1</v>
      </c>
      <c r="B21">
        <v>15</v>
      </c>
      <c r="C21">
        <v>13</v>
      </c>
      <c r="D21">
        <v>3</v>
      </c>
      <c r="E21">
        <v>2</v>
      </c>
      <c r="F21">
        <v>0</v>
      </c>
      <c r="G21">
        <v>0</v>
      </c>
      <c r="H21">
        <v>0</v>
      </c>
      <c r="I21">
        <v>2</v>
      </c>
      <c r="J21">
        <v>5</v>
      </c>
      <c r="K21">
        <v>1</v>
      </c>
    </row>
    <row r="22" spans="1:40" x14ac:dyDescent="0.2">
      <c r="A22" t="s">
        <v>1</v>
      </c>
      <c r="B22">
        <v>28</v>
      </c>
      <c r="C22">
        <v>34</v>
      </c>
      <c r="D22">
        <v>12</v>
      </c>
      <c r="E22">
        <v>7</v>
      </c>
      <c r="F22">
        <v>0</v>
      </c>
      <c r="G22">
        <v>0</v>
      </c>
      <c r="H22">
        <v>1</v>
      </c>
      <c r="I22">
        <v>3</v>
      </c>
      <c r="J22">
        <v>3</v>
      </c>
      <c r="K22">
        <v>1</v>
      </c>
    </row>
    <row r="26" spans="1:40" x14ac:dyDescent="0.2">
      <c r="B26" t="s">
        <v>5</v>
      </c>
      <c r="C26" t="s">
        <v>20</v>
      </c>
      <c r="D26" t="s">
        <v>19</v>
      </c>
      <c r="F26" t="s">
        <v>6</v>
      </c>
      <c r="G26" t="s">
        <v>20</v>
      </c>
      <c r="H26" t="s">
        <v>19</v>
      </c>
      <c r="J26" t="s">
        <v>7</v>
      </c>
      <c r="K26" t="s">
        <v>20</v>
      </c>
      <c r="L26" t="s">
        <v>19</v>
      </c>
      <c r="N26" t="s">
        <v>8</v>
      </c>
      <c r="O26" t="s">
        <v>20</v>
      </c>
      <c r="P26" t="s">
        <v>19</v>
      </c>
      <c r="R26" t="s">
        <v>9</v>
      </c>
      <c r="S26" t="s">
        <v>20</v>
      </c>
      <c r="T26" t="s">
        <v>19</v>
      </c>
      <c r="V26" t="s">
        <v>10</v>
      </c>
      <c r="W26" t="s">
        <v>20</v>
      </c>
      <c r="X26" t="s">
        <v>19</v>
      </c>
      <c r="Z26" t="s">
        <v>11</v>
      </c>
      <c r="AA26" t="s">
        <v>20</v>
      </c>
      <c r="AB26" t="s">
        <v>19</v>
      </c>
      <c r="AD26" t="s">
        <v>12</v>
      </c>
      <c r="AE26" t="s">
        <v>20</v>
      </c>
      <c r="AF26" t="s">
        <v>19</v>
      </c>
      <c r="AH26" t="s">
        <v>13</v>
      </c>
      <c r="AI26" t="s">
        <v>20</v>
      </c>
      <c r="AJ26" t="s">
        <v>19</v>
      </c>
      <c r="AL26" t="s">
        <v>14</v>
      </c>
      <c r="AM26" t="s">
        <v>20</v>
      </c>
      <c r="AN26" t="s">
        <v>19</v>
      </c>
    </row>
    <row r="27" spans="1:40" x14ac:dyDescent="0.2">
      <c r="B27" cm="1">
        <f t="array" ref="B27:B38">_xlfn.UNIQUE((B2:B22))</f>
        <v>0</v>
      </c>
      <c r="C27" cm="1">
        <f t="array" ref="C27:C39">FREQUENCY((B2:B22),(B27:B38))</f>
        <v>2</v>
      </c>
      <c r="D27">
        <f>C27/21</f>
        <v>9.5238095238095233E-2</v>
      </c>
      <c r="F27" cm="1">
        <f t="array" ref="F27:F37">_xlfn.UNIQUE((C2:C22))</f>
        <v>0</v>
      </c>
      <c r="G27" cm="1">
        <f t="array" ref="G27:G38">FREQUENCY((C2:C22),(F27:F37))</f>
        <v>2</v>
      </c>
      <c r="H27">
        <f>G27/21</f>
        <v>9.5238095238095233E-2</v>
      </c>
      <c r="J27" cm="1">
        <f t="array" ref="J27:J37">_xlfn.UNIQUE((D2:D22))</f>
        <v>0</v>
      </c>
      <c r="K27" cm="1">
        <f t="array" ref="K27:K38">FREQUENCY((D2:D22),(J27:J38))</f>
        <v>5</v>
      </c>
      <c r="L27">
        <f>K27/21</f>
        <v>0.23809523809523808</v>
      </c>
      <c r="N27" cm="1">
        <f t="array" ref="N27:N37">_xlfn.UNIQUE((E2:E22))</f>
        <v>0</v>
      </c>
      <c r="O27" cm="1">
        <f t="array" ref="O27:O38">FREQUENCY((E2:E22),(N27:N37))</f>
        <v>5</v>
      </c>
      <c r="P27">
        <f>O27/21</f>
        <v>0.23809523809523808</v>
      </c>
      <c r="R27" cm="1">
        <f t="array" ref="R27:R36">_xlfn.UNIQUE((F2:F22))</f>
        <v>0</v>
      </c>
      <c r="S27" cm="1">
        <f t="array" ref="S27:S37">FREQUENCY((F2:F22),(R27:R37))</f>
        <v>8</v>
      </c>
      <c r="T27">
        <f>S27/21</f>
        <v>0.38095238095238093</v>
      </c>
      <c r="V27" cm="1">
        <f t="array" ref="V27:V39">_xlfn.UNIQUE((G2:G22))</f>
        <v>0</v>
      </c>
      <c r="W27" cm="1">
        <f t="array" ref="W27:W40">FREQUENCY((G2:G22),(V27:V39))</f>
        <v>7</v>
      </c>
      <c r="X27">
        <f>W27/21</f>
        <v>0.33333333333333331</v>
      </c>
      <c r="Z27" cm="1">
        <f t="array" ref="Z27:Z30">_xlfn.UNIQUE((H2:H22))</f>
        <v>0</v>
      </c>
      <c r="AA27" cm="1">
        <f t="array" ref="AA27:AA31">FREQUENCY((H2:H22),(Z27:Z39))</f>
        <v>6</v>
      </c>
      <c r="AB27">
        <f>AA27/21</f>
        <v>0.2857142857142857</v>
      </c>
      <c r="AD27" cm="1">
        <f t="array" ref="AD27:AD32">_xlfn.UNIQUE((I2:I22))</f>
        <v>1</v>
      </c>
      <c r="AE27" cm="1">
        <f t="array" ref="AE27:AE33">FREQUENCY((I2:I22),(AD27:AD39))</f>
        <v>2</v>
      </c>
      <c r="AF27">
        <f>AE27/21</f>
        <v>9.5238095238095233E-2</v>
      </c>
      <c r="AH27" cm="1">
        <f t="array" ref="AH27:AH31">_xlfn.UNIQUE((J2:J22))</f>
        <v>1</v>
      </c>
      <c r="AI27" cm="1">
        <f t="array" ref="AI27:AI32">FREQUENCY((J2:J22),(AH27:AH39))</f>
        <v>3</v>
      </c>
      <c r="AJ27">
        <f>AI27/21</f>
        <v>0.14285714285714285</v>
      </c>
      <c r="AL27" cm="1">
        <f t="array" ref="AL27:AL31">_xlfn.UNIQUE((K2:K22))</f>
        <v>0</v>
      </c>
      <c r="AM27" cm="1">
        <f t="array" ref="AM27:AM32">FREQUENCY((K2:K22),(AL27:AL39))</f>
        <v>4</v>
      </c>
      <c r="AN27">
        <f>AM27/21</f>
        <v>0.19047619047619047</v>
      </c>
    </row>
    <row r="28" spans="1:40" x14ac:dyDescent="0.2">
      <c r="B28">
        <v>4</v>
      </c>
      <c r="C28">
        <v>2</v>
      </c>
      <c r="D28">
        <f t="shared" ref="D28:D38" si="0">C28/21</f>
        <v>9.5238095238095233E-2</v>
      </c>
      <c r="F28">
        <v>3</v>
      </c>
      <c r="G28">
        <v>1</v>
      </c>
      <c r="H28">
        <f t="shared" ref="H28:H38" si="1">G28/21</f>
        <v>4.7619047619047616E-2</v>
      </c>
      <c r="J28">
        <v>8</v>
      </c>
      <c r="K28">
        <v>1</v>
      </c>
      <c r="L28">
        <f t="shared" ref="L28:L38" si="2">K28/21</f>
        <v>4.7619047619047616E-2</v>
      </c>
      <c r="N28">
        <v>8</v>
      </c>
      <c r="O28">
        <v>1</v>
      </c>
      <c r="P28">
        <f t="shared" ref="P28:P38" si="3">O28/21</f>
        <v>4.7619047619047616E-2</v>
      </c>
      <c r="R28">
        <v>37</v>
      </c>
      <c r="S28">
        <v>1</v>
      </c>
      <c r="T28">
        <f t="shared" ref="T28:T36" si="4">S28/21</f>
        <v>4.7619047619047616E-2</v>
      </c>
      <c r="V28">
        <v>37</v>
      </c>
      <c r="W28">
        <v>1</v>
      </c>
      <c r="X28">
        <f t="shared" ref="X28:X39" si="5">W28/21</f>
        <v>4.7619047619047616E-2</v>
      </c>
      <c r="Z28">
        <v>3</v>
      </c>
      <c r="AA28">
        <v>2</v>
      </c>
      <c r="AB28">
        <f t="shared" ref="AB28:AB39" si="6">AA28/21</f>
        <v>9.5238095238095233E-2</v>
      </c>
      <c r="AD28">
        <v>0</v>
      </c>
      <c r="AE28">
        <v>8</v>
      </c>
      <c r="AF28">
        <f t="shared" ref="AF28:AF39" si="7">AE28/21</f>
        <v>0.38095238095238093</v>
      </c>
      <c r="AH28">
        <v>0</v>
      </c>
      <c r="AI28">
        <v>7</v>
      </c>
      <c r="AJ28">
        <f t="shared" ref="AJ28:AJ39" si="8">AI28/21</f>
        <v>0.33333333333333331</v>
      </c>
      <c r="AL28">
        <v>3</v>
      </c>
      <c r="AM28">
        <v>3</v>
      </c>
      <c r="AN28">
        <f t="shared" ref="AN28:AN39" si="9">AM28/21</f>
        <v>0.14285714285714285</v>
      </c>
    </row>
    <row r="29" spans="1:40" x14ac:dyDescent="0.2">
      <c r="B29">
        <v>7</v>
      </c>
      <c r="C29">
        <v>1</v>
      </c>
      <c r="D29">
        <f t="shared" si="0"/>
        <v>4.7619047619047616E-2</v>
      </c>
      <c r="F29">
        <v>8</v>
      </c>
      <c r="G29">
        <v>3</v>
      </c>
      <c r="H29">
        <f t="shared" si="1"/>
        <v>0.14285714285714285</v>
      </c>
      <c r="J29">
        <v>2</v>
      </c>
      <c r="K29">
        <v>3</v>
      </c>
      <c r="L29">
        <f t="shared" si="2"/>
        <v>0.14285714285714285</v>
      </c>
      <c r="N29">
        <v>2</v>
      </c>
      <c r="O29">
        <v>4</v>
      </c>
      <c r="P29">
        <f t="shared" si="3"/>
        <v>0.19047619047619047</v>
      </c>
      <c r="R29">
        <v>5</v>
      </c>
      <c r="S29">
        <v>2</v>
      </c>
      <c r="T29">
        <f t="shared" si="4"/>
        <v>9.5238095238095233E-2</v>
      </c>
      <c r="V29">
        <v>5</v>
      </c>
      <c r="W29">
        <v>1</v>
      </c>
      <c r="X29">
        <f t="shared" si="5"/>
        <v>4.7619047619047616E-2</v>
      </c>
      <c r="Z29">
        <v>1</v>
      </c>
      <c r="AA29">
        <v>12</v>
      </c>
      <c r="AB29">
        <f t="shared" si="6"/>
        <v>0.5714285714285714</v>
      </c>
      <c r="AD29">
        <v>4</v>
      </c>
      <c r="AE29">
        <v>4</v>
      </c>
      <c r="AF29">
        <f t="shared" si="7"/>
        <v>0.19047619047619047</v>
      </c>
      <c r="AH29">
        <v>3</v>
      </c>
      <c r="AI29">
        <v>5</v>
      </c>
      <c r="AJ29">
        <f t="shared" si="8"/>
        <v>0.23809523809523808</v>
      </c>
      <c r="AL29">
        <v>1</v>
      </c>
      <c r="AM29">
        <v>10</v>
      </c>
      <c r="AN29">
        <f t="shared" si="9"/>
        <v>0.47619047619047616</v>
      </c>
    </row>
    <row r="30" spans="1:40" x14ac:dyDescent="0.2">
      <c r="B30">
        <v>9</v>
      </c>
      <c r="C30">
        <v>1</v>
      </c>
      <c r="D30">
        <f t="shared" si="0"/>
        <v>4.7619047619047616E-2</v>
      </c>
      <c r="F30">
        <v>11</v>
      </c>
      <c r="G30">
        <v>2</v>
      </c>
      <c r="H30">
        <f t="shared" si="1"/>
        <v>9.5238095238095233E-2</v>
      </c>
      <c r="J30">
        <v>5</v>
      </c>
      <c r="K30">
        <v>1</v>
      </c>
      <c r="L30">
        <f t="shared" si="2"/>
        <v>4.7619047619047616E-2</v>
      </c>
      <c r="N30">
        <v>4</v>
      </c>
      <c r="O30">
        <v>1</v>
      </c>
      <c r="P30">
        <f t="shared" si="3"/>
        <v>4.7619047619047616E-2</v>
      </c>
      <c r="R30">
        <v>54</v>
      </c>
      <c r="S30">
        <v>1</v>
      </c>
      <c r="T30">
        <f t="shared" si="4"/>
        <v>4.7619047619047616E-2</v>
      </c>
      <c r="V30">
        <v>1</v>
      </c>
      <c r="W30">
        <v>3</v>
      </c>
      <c r="X30">
        <f t="shared" si="5"/>
        <v>0.14285714285714285</v>
      </c>
      <c r="Z30">
        <v>2</v>
      </c>
      <c r="AA30">
        <v>1</v>
      </c>
      <c r="AB30">
        <f t="shared" si="6"/>
        <v>4.7619047619047616E-2</v>
      </c>
      <c r="AD30">
        <v>2</v>
      </c>
      <c r="AE30">
        <v>4</v>
      </c>
      <c r="AF30">
        <f t="shared" si="7"/>
        <v>0.19047619047619047</v>
      </c>
      <c r="AH30">
        <v>2</v>
      </c>
      <c r="AI30">
        <v>3</v>
      </c>
      <c r="AJ30">
        <f t="shared" si="8"/>
        <v>0.14285714285714285</v>
      </c>
      <c r="AL30">
        <v>2</v>
      </c>
      <c r="AM30">
        <v>2</v>
      </c>
      <c r="AN30">
        <f t="shared" si="9"/>
        <v>9.5238095238095233E-2</v>
      </c>
    </row>
    <row r="31" spans="1:40" x14ac:dyDescent="0.2">
      <c r="B31">
        <v>12</v>
      </c>
      <c r="C31">
        <v>1</v>
      </c>
      <c r="D31">
        <f t="shared" si="0"/>
        <v>4.7619047619047616E-2</v>
      </c>
      <c r="F31">
        <v>1</v>
      </c>
      <c r="G31">
        <v>3</v>
      </c>
      <c r="H31">
        <f t="shared" si="1"/>
        <v>0.14285714285714285</v>
      </c>
      <c r="J31">
        <v>1</v>
      </c>
      <c r="K31">
        <v>2</v>
      </c>
      <c r="L31">
        <f t="shared" si="2"/>
        <v>9.5238095238095233E-2</v>
      </c>
      <c r="N31">
        <v>1</v>
      </c>
      <c r="O31">
        <v>3</v>
      </c>
      <c r="P31">
        <f t="shared" si="3"/>
        <v>0.14285714285714285</v>
      </c>
      <c r="R31">
        <v>36</v>
      </c>
      <c r="S31">
        <v>1</v>
      </c>
      <c r="T31">
        <f t="shared" si="4"/>
        <v>4.7619047619047616E-2</v>
      </c>
      <c r="V31">
        <v>55</v>
      </c>
      <c r="W31">
        <v>1</v>
      </c>
      <c r="X31">
        <f t="shared" si="5"/>
        <v>4.7619047619047616E-2</v>
      </c>
      <c r="AA31">
        <v>0</v>
      </c>
      <c r="AB31">
        <f t="shared" si="6"/>
        <v>0</v>
      </c>
      <c r="AD31">
        <v>3</v>
      </c>
      <c r="AE31">
        <v>2</v>
      </c>
      <c r="AF31">
        <f t="shared" si="7"/>
        <v>9.5238095238095233E-2</v>
      </c>
      <c r="AH31">
        <v>5</v>
      </c>
      <c r="AI31">
        <v>3</v>
      </c>
      <c r="AJ31">
        <f t="shared" si="8"/>
        <v>0.14285714285714285</v>
      </c>
      <c r="AL31">
        <v>4</v>
      </c>
      <c r="AM31">
        <v>2</v>
      </c>
      <c r="AN31">
        <f t="shared" si="9"/>
        <v>9.5238095238095233E-2</v>
      </c>
    </row>
    <row r="32" spans="1:40" x14ac:dyDescent="0.2">
      <c r="B32">
        <v>1</v>
      </c>
      <c r="C32">
        <v>4</v>
      </c>
      <c r="D32">
        <f t="shared" si="0"/>
        <v>0.19047619047619047</v>
      </c>
      <c r="F32">
        <v>2</v>
      </c>
      <c r="G32">
        <v>5</v>
      </c>
      <c r="H32">
        <f t="shared" si="1"/>
        <v>0.23809523809523808</v>
      </c>
      <c r="J32">
        <v>13</v>
      </c>
      <c r="K32">
        <v>1</v>
      </c>
      <c r="L32">
        <f t="shared" si="2"/>
        <v>4.7619047619047616E-2</v>
      </c>
      <c r="N32">
        <v>13</v>
      </c>
      <c r="O32">
        <v>1</v>
      </c>
      <c r="P32">
        <f t="shared" si="3"/>
        <v>4.7619047619047616E-2</v>
      </c>
      <c r="R32">
        <v>1</v>
      </c>
      <c r="S32">
        <v>2</v>
      </c>
      <c r="T32">
        <f t="shared" si="4"/>
        <v>9.5238095238095233E-2</v>
      </c>
      <c r="V32">
        <v>38</v>
      </c>
      <c r="W32">
        <v>1</v>
      </c>
      <c r="X32">
        <f t="shared" si="5"/>
        <v>4.7619047619047616E-2</v>
      </c>
      <c r="AB32">
        <f t="shared" si="6"/>
        <v>0</v>
      </c>
      <c r="AD32">
        <v>6</v>
      </c>
      <c r="AE32">
        <v>1</v>
      </c>
      <c r="AF32">
        <f t="shared" si="7"/>
        <v>4.7619047619047616E-2</v>
      </c>
      <c r="AI32">
        <v>0</v>
      </c>
      <c r="AJ32">
        <f t="shared" si="8"/>
        <v>0</v>
      </c>
      <c r="AM32">
        <v>0</v>
      </c>
      <c r="AN32">
        <f t="shared" si="9"/>
        <v>0</v>
      </c>
    </row>
    <row r="33" spans="2:40" x14ac:dyDescent="0.2">
      <c r="B33">
        <v>2</v>
      </c>
      <c r="C33">
        <v>4</v>
      </c>
      <c r="D33">
        <f t="shared" si="0"/>
        <v>0.19047619047619047</v>
      </c>
      <c r="F33">
        <v>5</v>
      </c>
      <c r="G33">
        <v>1</v>
      </c>
      <c r="H33">
        <f t="shared" si="1"/>
        <v>4.7619047619047616E-2</v>
      </c>
      <c r="J33">
        <v>7</v>
      </c>
      <c r="K33">
        <v>1</v>
      </c>
      <c r="L33">
        <f t="shared" si="2"/>
        <v>4.7619047619047616E-2</v>
      </c>
      <c r="N33">
        <v>5</v>
      </c>
      <c r="O33">
        <v>1</v>
      </c>
      <c r="P33">
        <f t="shared" si="3"/>
        <v>4.7619047619047616E-2</v>
      </c>
      <c r="R33">
        <v>8</v>
      </c>
      <c r="S33">
        <v>1</v>
      </c>
      <c r="T33">
        <f t="shared" si="4"/>
        <v>4.7619047619047616E-2</v>
      </c>
      <c r="V33">
        <v>9</v>
      </c>
      <c r="W33">
        <v>1</v>
      </c>
      <c r="X33">
        <f t="shared" si="5"/>
        <v>4.7619047619047616E-2</v>
      </c>
      <c r="AB33">
        <f t="shared" si="6"/>
        <v>0</v>
      </c>
      <c r="AE33">
        <v>0</v>
      </c>
      <c r="AF33">
        <f t="shared" si="7"/>
        <v>0</v>
      </c>
      <c r="AJ33">
        <f t="shared" si="8"/>
        <v>0</v>
      </c>
      <c r="AN33">
        <f t="shared" si="9"/>
        <v>0</v>
      </c>
    </row>
    <row r="34" spans="2:40" x14ac:dyDescent="0.2">
      <c r="B34">
        <v>10</v>
      </c>
      <c r="C34">
        <v>2</v>
      </c>
      <c r="D34">
        <f t="shared" si="0"/>
        <v>9.5238095238095233E-2</v>
      </c>
      <c r="F34">
        <v>9</v>
      </c>
      <c r="G34">
        <v>1</v>
      </c>
      <c r="H34">
        <f t="shared" si="1"/>
        <v>4.7619047619047616E-2</v>
      </c>
      <c r="J34">
        <v>3</v>
      </c>
      <c r="K34">
        <v>4</v>
      </c>
      <c r="L34">
        <f t="shared" si="2"/>
        <v>0.19047619047619047</v>
      </c>
      <c r="N34">
        <v>3</v>
      </c>
      <c r="O34">
        <v>2</v>
      </c>
      <c r="P34">
        <f t="shared" si="3"/>
        <v>9.5238095238095233E-2</v>
      </c>
      <c r="R34">
        <v>35</v>
      </c>
      <c r="S34">
        <v>3</v>
      </c>
      <c r="T34">
        <f t="shared" si="4"/>
        <v>0.14285714285714285</v>
      </c>
      <c r="V34">
        <v>35</v>
      </c>
      <c r="W34">
        <v>1</v>
      </c>
      <c r="X34">
        <f t="shared" si="5"/>
        <v>4.7619047619047616E-2</v>
      </c>
      <c r="AB34">
        <f t="shared" si="6"/>
        <v>0</v>
      </c>
      <c r="AF34">
        <f t="shared" si="7"/>
        <v>0</v>
      </c>
      <c r="AJ34">
        <f t="shared" si="8"/>
        <v>0</v>
      </c>
      <c r="AN34">
        <f t="shared" si="9"/>
        <v>0</v>
      </c>
    </row>
    <row r="35" spans="2:40" x14ac:dyDescent="0.2">
      <c r="B35">
        <v>8</v>
      </c>
      <c r="C35">
        <v>1</v>
      </c>
      <c r="D35">
        <f t="shared" si="0"/>
        <v>4.7619047619047616E-2</v>
      </c>
      <c r="F35">
        <v>22</v>
      </c>
      <c r="G35">
        <v>1</v>
      </c>
      <c r="H35">
        <f t="shared" si="1"/>
        <v>4.7619047619047616E-2</v>
      </c>
      <c r="J35">
        <v>6</v>
      </c>
      <c r="K35">
        <v>1</v>
      </c>
      <c r="L35">
        <f t="shared" si="2"/>
        <v>4.7619047619047616E-2</v>
      </c>
      <c r="N35">
        <v>6</v>
      </c>
      <c r="O35">
        <v>1</v>
      </c>
      <c r="P35">
        <f t="shared" si="3"/>
        <v>4.7619047619047616E-2</v>
      </c>
      <c r="R35">
        <v>24</v>
      </c>
      <c r="S35">
        <v>1</v>
      </c>
      <c r="T35">
        <f t="shared" si="4"/>
        <v>4.7619047619047616E-2</v>
      </c>
      <c r="V35">
        <v>34</v>
      </c>
      <c r="W35">
        <v>1</v>
      </c>
      <c r="X35">
        <f t="shared" si="5"/>
        <v>4.7619047619047616E-2</v>
      </c>
      <c r="AB35">
        <f t="shared" si="6"/>
        <v>0</v>
      </c>
      <c r="AF35">
        <f t="shared" si="7"/>
        <v>0</v>
      </c>
      <c r="AJ35">
        <f t="shared" si="8"/>
        <v>0</v>
      </c>
      <c r="AN35">
        <f t="shared" si="9"/>
        <v>0</v>
      </c>
    </row>
    <row r="36" spans="2:40" x14ac:dyDescent="0.2">
      <c r="B36">
        <v>23</v>
      </c>
      <c r="C36">
        <v>1</v>
      </c>
      <c r="D36">
        <f t="shared" si="0"/>
        <v>4.7619047619047616E-2</v>
      </c>
      <c r="F36">
        <v>13</v>
      </c>
      <c r="G36">
        <v>1</v>
      </c>
      <c r="H36">
        <f t="shared" si="1"/>
        <v>4.7619047619047616E-2</v>
      </c>
      <c r="J36">
        <v>10</v>
      </c>
      <c r="K36">
        <v>1</v>
      </c>
      <c r="L36">
        <f t="shared" si="2"/>
        <v>4.7619047619047616E-2</v>
      </c>
      <c r="N36">
        <v>10</v>
      </c>
      <c r="O36">
        <v>1</v>
      </c>
      <c r="P36">
        <f t="shared" si="3"/>
        <v>4.7619047619047616E-2</v>
      </c>
      <c r="R36">
        <v>47</v>
      </c>
      <c r="S36">
        <v>1</v>
      </c>
      <c r="T36">
        <f t="shared" si="4"/>
        <v>4.7619047619047616E-2</v>
      </c>
      <c r="V36">
        <v>23</v>
      </c>
      <c r="W36">
        <v>1</v>
      </c>
      <c r="X36">
        <f t="shared" si="5"/>
        <v>4.7619047619047616E-2</v>
      </c>
      <c r="AB36">
        <f t="shared" si="6"/>
        <v>0</v>
      </c>
      <c r="AF36">
        <f t="shared" si="7"/>
        <v>0</v>
      </c>
      <c r="AJ36">
        <f t="shared" si="8"/>
        <v>0</v>
      </c>
      <c r="AN36">
        <f t="shared" si="9"/>
        <v>0</v>
      </c>
    </row>
    <row r="37" spans="2:40" x14ac:dyDescent="0.2">
      <c r="B37">
        <v>15</v>
      </c>
      <c r="C37">
        <v>1</v>
      </c>
      <c r="D37">
        <f t="shared" si="0"/>
        <v>4.7619047619047616E-2</v>
      </c>
      <c r="F37">
        <v>34</v>
      </c>
      <c r="G37">
        <v>1</v>
      </c>
      <c r="H37">
        <f t="shared" si="1"/>
        <v>4.7619047619047616E-2</v>
      </c>
      <c r="J37">
        <v>12</v>
      </c>
      <c r="K37">
        <v>1</v>
      </c>
      <c r="L37">
        <f t="shared" si="2"/>
        <v>4.7619047619047616E-2</v>
      </c>
      <c r="N37">
        <v>7</v>
      </c>
      <c r="O37">
        <v>1</v>
      </c>
      <c r="P37">
        <f t="shared" si="3"/>
        <v>4.7619047619047616E-2</v>
      </c>
      <c r="S37">
        <v>0</v>
      </c>
      <c r="V37">
        <v>4</v>
      </c>
      <c r="W37">
        <v>1</v>
      </c>
      <c r="X37">
        <f t="shared" si="5"/>
        <v>4.7619047619047616E-2</v>
      </c>
      <c r="AB37">
        <f t="shared" si="6"/>
        <v>0</v>
      </c>
      <c r="AF37">
        <f t="shared" si="7"/>
        <v>0</v>
      </c>
      <c r="AJ37">
        <f t="shared" si="8"/>
        <v>0</v>
      </c>
      <c r="AN37">
        <f t="shared" si="9"/>
        <v>0</v>
      </c>
    </row>
    <row r="38" spans="2:40" x14ac:dyDescent="0.2">
      <c r="B38">
        <v>28</v>
      </c>
      <c r="C38">
        <v>1</v>
      </c>
      <c r="D38">
        <f t="shared" si="0"/>
        <v>4.7619047619047616E-2</v>
      </c>
      <c r="G38">
        <v>0</v>
      </c>
      <c r="H38">
        <f t="shared" si="1"/>
        <v>0</v>
      </c>
      <c r="K38">
        <v>0</v>
      </c>
      <c r="L38">
        <f t="shared" si="2"/>
        <v>0</v>
      </c>
      <c r="O38">
        <v>0</v>
      </c>
      <c r="P38">
        <f t="shared" si="3"/>
        <v>0</v>
      </c>
      <c r="V38">
        <v>44</v>
      </c>
      <c r="W38">
        <v>1</v>
      </c>
      <c r="X38">
        <f t="shared" si="5"/>
        <v>4.7619047619047616E-2</v>
      </c>
      <c r="AB38">
        <f t="shared" si="6"/>
        <v>0</v>
      </c>
      <c r="AF38">
        <f t="shared" si="7"/>
        <v>0</v>
      </c>
      <c r="AJ38">
        <f t="shared" si="8"/>
        <v>0</v>
      </c>
      <c r="AN38">
        <f t="shared" si="9"/>
        <v>0</v>
      </c>
    </row>
    <row r="39" spans="2:40" x14ac:dyDescent="0.2">
      <c r="C39">
        <v>0</v>
      </c>
      <c r="V39">
        <v>36</v>
      </c>
      <c r="W39">
        <v>1</v>
      </c>
      <c r="X39">
        <f t="shared" si="5"/>
        <v>4.7619047619047616E-2</v>
      </c>
      <c r="AB39">
        <f t="shared" si="6"/>
        <v>0</v>
      </c>
      <c r="AF39">
        <f t="shared" si="7"/>
        <v>0</v>
      </c>
      <c r="AJ39">
        <f t="shared" si="8"/>
        <v>0</v>
      </c>
      <c r="AN39">
        <f t="shared" si="9"/>
        <v>0</v>
      </c>
    </row>
    <row r="40" spans="2:40" x14ac:dyDescent="0.2">
      <c r="B40" t="s">
        <v>15</v>
      </c>
      <c r="C40">
        <f>AVERAGE(B2:B22)</f>
        <v>6.7619047619047619</v>
      </c>
      <c r="F40" t="s">
        <v>15</v>
      </c>
      <c r="G40">
        <f>AVERAGE(C2:C22)</f>
        <v>6.9047619047619051</v>
      </c>
      <c r="J40" t="s">
        <v>15</v>
      </c>
      <c r="K40">
        <f>AVERAGE(D2:D22)</f>
        <v>3.8571428571428572</v>
      </c>
      <c r="N40" t="s">
        <v>15</v>
      </c>
      <c r="O40">
        <f>AVERAGE(E2:E22)</f>
        <v>3.3333333333333335</v>
      </c>
      <c r="R40" t="s">
        <v>15</v>
      </c>
      <c r="S40">
        <f>AVERAGE(F2:F22)</f>
        <v>15.380952380952381</v>
      </c>
      <c r="W40">
        <v>0</v>
      </c>
    </row>
    <row r="41" spans="2:40" x14ac:dyDescent="0.2">
      <c r="B41" t="s">
        <v>16</v>
      </c>
      <c r="C41">
        <f>MEDIAN(B2:B22)</f>
        <v>4</v>
      </c>
      <c r="F41" t="s">
        <v>16</v>
      </c>
      <c r="G41">
        <f>MEDIAN(C2:C22)</f>
        <v>3</v>
      </c>
      <c r="J41" t="s">
        <v>16</v>
      </c>
      <c r="K41">
        <f>MEDIAN(D2:D22)</f>
        <v>3</v>
      </c>
      <c r="N41" t="s">
        <v>16</v>
      </c>
      <c r="O41">
        <f>MEDIAN(E2:E22)</f>
        <v>2</v>
      </c>
      <c r="R41" t="s">
        <v>16</v>
      </c>
      <c r="S41">
        <f>MEDIAN(F2:F22)</f>
        <v>5</v>
      </c>
      <c r="V41" t="s">
        <v>15</v>
      </c>
      <c r="W41">
        <f>AVERAGE(G2:G22)</f>
        <v>15.380952380952381</v>
      </c>
      <c r="Z41" t="s">
        <v>15</v>
      </c>
      <c r="AA41">
        <f>AVERAGE(H2:H22)</f>
        <v>0.95238095238095233</v>
      </c>
      <c r="AD41" t="s">
        <v>15</v>
      </c>
      <c r="AE41">
        <f>AVERAGE(I2:I22)</f>
        <v>1.8095238095238095</v>
      </c>
      <c r="AH41" t="s">
        <v>15</v>
      </c>
      <c r="AI41">
        <f>AVERAGE(J2:J22)</f>
        <v>1.8571428571428572</v>
      </c>
      <c r="AL41" t="s">
        <v>15</v>
      </c>
      <c r="AM41">
        <f>AVERAGE(K2:K22)</f>
        <v>1.4761904761904763</v>
      </c>
    </row>
    <row r="42" spans="2:40" x14ac:dyDescent="0.2">
      <c r="B42" t="s">
        <v>18</v>
      </c>
      <c r="C42">
        <f>STDEVA(B2:B22)</f>
        <v>7.6413661206930916</v>
      </c>
      <c r="F42" t="s">
        <v>18</v>
      </c>
      <c r="G42">
        <f>STDEVA(C2:C22)</f>
        <v>8.3060505771682003</v>
      </c>
      <c r="J42" t="s">
        <v>18</v>
      </c>
      <c r="K42">
        <f>STDEVA(D2:D22)</f>
        <v>4.0284701101747578</v>
      </c>
      <c r="N42" t="s">
        <v>18</v>
      </c>
      <c r="O42">
        <f>STDEVA(E2:E22)</f>
        <v>3.6239941133138354</v>
      </c>
      <c r="R42" t="s">
        <v>18</v>
      </c>
      <c r="S42">
        <f>STDEVA(F2:F22)</f>
        <v>18.959103856659972</v>
      </c>
      <c r="V42" t="s">
        <v>16</v>
      </c>
      <c r="W42">
        <f>MEDIAN(G2:G22)</f>
        <v>4</v>
      </c>
      <c r="Z42" t="s">
        <v>16</v>
      </c>
      <c r="AA42">
        <f>MEDIAN(H2:H22)</f>
        <v>1</v>
      </c>
      <c r="AD42" t="s">
        <v>16</v>
      </c>
      <c r="AE42">
        <f>MEDIAN(I2:I22)</f>
        <v>2</v>
      </c>
      <c r="AH42" t="s">
        <v>16</v>
      </c>
      <c r="AI42">
        <f>MEDIAN(J2:J22)</f>
        <v>2</v>
      </c>
      <c r="AL42" t="s">
        <v>16</v>
      </c>
      <c r="AM42">
        <f>MEDIAN(K2:K22)</f>
        <v>1</v>
      </c>
    </row>
    <row r="43" spans="2:40" x14ac:dyDescent="0.2">
      <c r="B43" t="s">
        <v>17</v>
      </c>
      <c r="C43">
        <f>SKEW(B2:B22)</f>
        <v>1.5838208190135568</v>
      </c>
      <c r="F43" t="s">
        <v>17</v>
      </c>
      <c r="G43">
        <f>SKEW(C2:C22)</f>
        <v>2.1000762656708329</v>
      </c>
      <c r="J43" t="s">
        <v>17</v>
      </c>
      <c r="K43">
        <f>SKEW(D2:D22)</f>
        <v>1.0939672716004798</v>
      </c>
      <c r="N43" t="s">
        <v>17</v>
      </c>
      <c r="O43">
        <f>SKEW(E2:E22)</f>
        <v>1.3254712111066094</v>
      </c>
      <c r="R43" t="s">
        <v>17</v>
      </c>
      <c r="S43">
        <f>SKEW(F2:F22)</f>
        <v>0.75965213230172424</v>
      </c>
      <c r="V43" t="s">
        <v>18</v>
      </c>
      <c r="W43">
        <f>STDEVA(G2:G22)</f>
        <v>18.890410769689975</v>
      </c>
      <c r="Z43" t="s">
        <v>18</v>
      </c>
      <c r="AA43">
        <f>STDEVA(H2:H22)</f>
        <v>0.86464966756429606</v>
      </c>
      <c r="AD43" t="s">
        <v>18</v>
      </c>
      <c r="AE43">
        <f>STDEVA(I2:I22)</f>
        <v>1.8335497707738293</v>
      </c>
      <c r="AH43" t="s">
        <v>18</v>
      </c>
      <c r="AI43">
        <f>STDEVA(J2:J22)</f>
        <v>1.7687768170607134</v>
      </c>
      <c r="AL43" t="s">
        <v>18</v>
      </c>
      <c r="AM43">
        <f>STDEVA(K2:K22)</f>
        <v>1.2497618820818477</v>
      </c>
    </row>
    <row r="44" spans="2:40" x14ac:dyDescent="0.2">
      <c r="V44" t="s">
        <v>17</v>
      </c>
      <c r="W44">
        <f>SKEW(G2:G22)</f>
        <v>0.76466919333138894</v>
      </c>
      <c r="Z44" t="s">
        <v>17</v>
      </c>
      <c r="AA44">
        <f>SKEW(H2:H22)</f>
        <v>1.1231947452893165</v>
      </c>
      <c r="AD44" t="s">
        <v>17</v>
      </c>
      <c r="AE44">
        <f>SKEW(I2:I22)</f>
        <v>0.63264282580971853</v>
      </c>
      <c r="AH44" t="s">
        <v>17</v>
      </c>
      <c r="AI44">
        <f>SKEW(J2:J22)</f>
        <v>0.5380522263036408</v>
      </c>
      <c r="AL44" t="s">
        <v>17</v>
      </c>
      <c r="AM44">
        <f>SKEW(K2:K22)</f>
        <v>0.82403373884214415</v>
      </c>
    </row>
    <row r="69" spans="2:16" x14ac:dyDescent="0.2">
      <c r="B69" t="s">
        <v>5</v>
      </c>
      <c r="C69" t="s">
        <v>20</v>
      </c>
      <c r="D69" t="s">
        <v>19</v>
      </c>
      <c r="E69" t="s">
        <v>21</v>
      </c>
      <c r="F69" t="s">
        <v>22</v>
      </c>
      <c r="G69" t="s">
        <v>29</v>
      </c>
      <c r="H69" t="s">
        <v>40</v>
      </c>
      <c r="I69" t="s">
        <v>39</v>
      </c>
      <c r="J69" t="s">
        <v>41</v>
      </c>
      <c r="K69" t="s">
        <v>42</v>
      </c>
      <c r="L69" t="s">
        <v>43</v>
      </c>
      <c r="M69" t="s">
        <v>30</v>
      </c>
      <c r="N69" t="s">
        <v>50</v>
      </c>
      <c r="O69" t="s">
        <v>32</v>
      </c>
      <c r="P69" t="s">
        <v>38</v>
      </c>
    </row>
    <row r="70" spans="2:16" x14ac:dyDescent="0.2">
      <c r="B70">
        <v>0</v>
      </c>
      <c r="C70">
        <v>2</v>
      </c>
      <c r="D70">
        <v>9.5238095238095233E-2</v>
      </c>
      <c r="E70" s="7" t="s">
        <v>23</v>
      </c>
      <c r="F70">
        <f>SUM(C70:C73)</f>
        <v>12</v>
      </c>
      <c r="G70">
        <f>SQRT(Tableau3[[#This Row],[Apellido actor]])</f>
        <v>0</v>
      </c>
      <c r="H70">
        <v>2</v>
      </c>
      <c r="I70" s="7" t="s">
        <v>31</v>
      </c>
      <c r="J70">
        <f>SUM(Tableau3[[#This Row],[fi raix x]])</f>
        <v>2</v>
      </c>
      <c r="K70" t="e">
        <f>LN(Tableau3[[#This Row],[Apellido actor]])</f>
        <v>#NUM!</v>
      </c>
      <c r="L70" t="s">
        <v>49</v>
      </c>
      <c r="M70">
        <f>Tableau3[[#This Row],[fi raix x]]</f>
        <v>2</v>
      </c>
      <c r="N70" t="e">
        <f>1/Tableau3[[#This Row],[Apellido actor]]</f>
        <v>#DIV/0!</v>
      </c>
      <c r="O70" t="s">
        <v>51</v>
      </c>
      <c r="P70">
        <f>SUM(C74:C81)</f>
        <v>9</v>
      </c>
    </row>
    <row r="71" spans="2:16" x14ac:dyDescent="0.2">
      <c r="B71">
        <v>1</v>
      </c>
      <c r="C71">
        <v>4</v>
      </c>
      <c r="D71">
        <v>0.19047619047619047</v>
      </c>
      <c r="E71" s="7" t="s">
        <v>24</v>
      </c>
      <c r="F71">
        <f>SUM(C74:C76)</f>
        <v>3</v>
      </c>
      <c r="G71">
        <f>SQRT(Tableau3[[#This Row],[Apellido actor]])</f>
        <v>1</v>
      </c>
      <c r="H71">
        <v>4</v>
      </c>
      <c r="I71" s="7" t="s">
        <v>33</v>
      </c>
      <c r="J71">
        <f>SUM(H71:H72)</f>
        <v>8</v>
      </c>
      <c r="K71">
        <f>LN(Tableau3[[#This Row],[Apellido actor]])</f>
        <v>0</v>
      </c>
      <c r="L71" t="s">
        <v>44</v>
      </c>
      <c r="M71">
        <f>Tableau3[[#This Row],[fi raix x]]</f>
        <v>4</v>
      </c>
      <c r="N71">
        <f>1/Tableau3[[#This Row],[Apellido actor]]</f>
        <v>1</v>
      </c>
      <c r="O71" t="s">
        <v>52</v>
      </c>
      <c r="P71">
        <f>C72</f>
        <v>4</v>
      </c>
    </row>
    <row r="72" spans="2:16" x14ac:dyDescent="0.2">
      <c r="B72">
        <v>2</v>
      </c>
      <c r="C72">
        <v>4</v>
      </c>
      <c r="D72">
        <v>0.19047619047619047</v>
      </c>
      <c r="E72" s="7" t="s">
        <v>25</v>
      </c>
      <c r="F72">
        <f>SUM(C77:C78)</f>
        <v>3</v>
      </c>
      <c r="G72">
        <f>SQRT(Tableau3[[#This Row],[Apellido actor]])</f>
        <v>1.4142135623730951</v>
      </c>
      <c r="H72">
        <v>4</v>
      </c>
      <c r="I72" s="7" t="s">
        <v>34</v>
      </c>
      <c r="J72">
        <f>SUM(H73:H75)</f>
        <v>4</v>
      </c>
      <c r="K72">
        <f>LN(Tableau3[[#This Row],[Apellido actor]])</f>
        <v>0.69314718055994529</v>
      </c>
      <c r="L72" t="s">
        <v>45</v>
      </c>
      <c r="M72">
        <f>Tableau3[[#This Row],[fi raix x]]</f>
        <v>4</v>
      </c>
      <c r="N72">
        <f>1/Tableau3[[#This Row],[Apellido actor]]</f>
        <v>0.5</v>
      </c>
      <c r="O72" t="s">
        <v>53</v>
      </c>
      <c r="P72">
        <f>6</f>
        <v>6</v>
      </c>
    </row>
    <row r="73" spans="2:16" x14ac:dyDescent="0.2">
      <c r="B73">
        <v>4</v>
      </c>
      <c r="C73">
        <v>2</v>
      </c>
      <c r="D73">
        <v>9.5238095238095233E-2</v>
      </c>
      <c r="E73" s="7" t="s">
        <v>26</v>
      </c>
      <c r="F73">
        <f>SUM(C79)</f>
        <v>1</v>
      </c>
      <c r="G73">
        <f>SQRT(Tableau3[[#This Row],[Apellido actor]])</f>
        <v>2</v>
      </c>
      <c r="H73">
        <v>2</v>
      </c>
      <c r="I73" s="7" t="s">
        <v>35</v>
      </c>
      <c r="J73">
        <f>SUM(H76:H79)</f>
        <v>5</v>
      </c>
      <c r="K73">
        <f>LN(Tableau3[[#This Row],[Apellido actor]])</f>
        <v>1.3862943611198906</v>
      </c>
      <c r="L73" t="s">
        <v>46</v>
      </c>
      <c r="M73">
        <f>SUM(H73:H74)</f>
        <v>3</v>
      </c>
      <c r="N73">
        <f>1/Tableau3[[#This Row],[Apellido actor]]</f>
        <v>0.25</v>
      </c>
    </row>
    <row r="74" spans="2:16" x14ac:dyDescent="0.2">
      <c r="B74">
        <v>7</v>
      </c>
      <c r="C74">
        <v>1</v>
      </c>
      <c r="D74">
        <v>4.7619047619047616E-2</v>
      </c>
      <c r="E74" s="7" t="s">
        <v>27</v>
      </c>
      <c r="F74">
        <f>SUM(C80)</f>
        <v>1</v>
      </c>
      <c r="G74">
        <f>SQRT(Tableau3[[#This Row],[Apellido actor]])</f>
        <v>2.6457513110645907</v>
      </c>
      <c r="H74">
        <v>1</v>
      </c>
      <c r="I74" s="7" t="s">
        <v>36</v>
      </c>
      <c r="J74">
        <f>SUM(H80)</f>
        <v>1</v>
      </c>
      <c r="K74">
        <f>LN(Tableau3[[#This Row],[Apellido actor]])</f>
        <v>1.9459101490553132</v>
      </c>
      <c r="L74" t="s">
        <v>47</v>
      </c>
      <c r="M74">
        <f>SUM(H75:H79)</f>
        <v>6</v>
      </c>
      <c r="N74">
        <f>1/Tableau3[[#This Row],[Apellido actor]]</f>
        <v>0.14285714285714285</v>
      </c>
    </row>
    <row r="75" spans="2:16" x14ac:dyDescent="0.2">
      <c r="B75">
        <v>8</v>
      </c>
      <c r="C75">
        <v>1</v>
      </c>
      <c r="D75">
        <v>4.7619047619047616E-2</v>
      </c>
      <c r="E75" s="7" t="s">
        <v>28</v>
      </c>
      <c r="F75">
        <f>SUM(C81)</f>
        <v>1</v>
      </c>
      <c r="G75">
        <f>SQRT(Tableau3[[#This Row],[Apellido actor]])</f>
        <v>2.8284271247461903</v>
      </c>
      <c r="H75">
        <v>1</v>
      </c>
      <c r="I75" s="7" t="s">
        <v>37</v>
      </c>
      <c r="J75">
        <f>H81</f>
        <v>1</v>
      </c>
      <c r="K75">
        <f>LN(Tableau3[[#This Row],[Apellido actor]])</f>
        <v>2.0794415416798357</v>
      </c>
      <c r="L75" t="s">
        <v>48</v>
      </c>
      <c r="M75">
        <f>SUM(H80:H81)</f>
        <v>2</v>
      </c>
      <c r="N75">
        <f>1/Tableau3[[#This Row],[Apellido actor]]</f>
        <v>0.125</v>
      </c>
    </row>
    <row r="76" spans="2:16" x14ac:dyDescent="0.2">
      <c r="B76">
        <v>9</v>
      </c>
      <c r="C76">
        <v>1</v>
      </c>
      <c r="D76">
        <v>4.7619047619047616E-2</v>
      </c>
      <c r="E76" s="7"/>
      <c r="G76">
        <f>SQRT(Tableau3[[#This Row],[Apellido actor]])</f>
        <v>3</v>
      </c>
      <c r="H76">
        <v>1</v>
      </c>
      <c r="I76" s="7"/>
      <c r="K76">
        <f>LN(Tableau3[[#This Row],[Apellido actor]])</f>
        <v>2.1972245773362196</v>
      </c>
      <c r="N76">
        <f>1/Tableau3[[#This Row],[Apellido actor]]</f>
        <v>0.1111111111111111</v>
      </c>
    </row>
    <row r="77" spans="2:16" x14ac:dyDescent="0.2">
      <c r="B77">
        <v>10</v>
      </c>
      <c r="C77">
        <v>2</v>
      </c>
      <c r="D77">
        <v>9.5238095238095233E-2</v>
      </c>
      <c r="E77" s="7"/>
      <c r="G77">
        <f>SQRT(Tableau3[[#This Row],[Apellido actor]])</f>
        <v>3.1622776601683795</v>
      </c>
      <c r="H77">
        <v>2</v>
      </c>
      <c r="I77" s="7"/>
      <c r="K77">
        <f>LN(Tableau3[[#This Row],[Apellido actor]])</f>
        <v>2.3025850929940459</v>
      </c>
      <c r="N77">
        <f>1/Tableau3[[#This Row],[Apellido actor]]</f>
        <v>0.1</v>
      </c>
    </row>
    <row r="78" spans="2:16" x14ac:dyDescent="0.2">
      <c r="B78">
        <v>12</v>
      </c>
      <c r="C78">
        <v>1</v>
      </c>
      <c r="D78">
        <v>4.7619047619047616E-2</v>
      </c>
      <c r="E78" s="7"/>
      <c r="G78">
        <f>SQRT(Tableau3[[#This Row],[Apellido actor]])</f>
        <v>3.4641016151377544</v>
      </c>
      <c r="H78">
        <v>1</v>
      </c>
      <c r="I78" s="7"/>
      <c r="K78">
        <f>LN(Tableau3[[#This Row],[Apellido actor]])</f>
        <v>2.4849066497880004</v>
      </c>
      <c r="N78">
        <f>1/Tableau3[[#This Row],[Apellido actor]]</f>
        <v>8.3333333333333329E-2</v>
      </c>
    </row>
    <row r="79" spans="2:16" x14ac:dyDescent="0.2">
      <c r="B79">
        <v>15</v>
      </c>
      <c r="C79">
        <v>1</v>
      </c>
      <c r="D79">
        <v>4.7619047619047616E-2</v>
      </c>
      <c r="E79" s="7"/>
      <c r="G79">
        <f>SQRT(Tableau3[[#This Row],[Apellido actor]])</f>
        <v>3.872983346207417</v>
      </c>
      <c r="H79">
        <v>1</v>
      </c>
      <c r="I79" s="7"/>
      <c r="K79">
        <f>LN(Tableau3[[#This Row],[Apellido actor]])</f>
        <v>2.7080502011022101</v>
      </c>
      <c r="N79">
        <f>1/Tableau3[[#This Row],[Apellido actor]]</f>
        <v>6.6666666666666666E-2</v>
      </c>
    </row>
    <row r="80" spans="2:16" x14ac:dyDescent="0.2">
      <c r="B80">
        <v>23</v>
      </c>
      <c r="C80">
        <v>1</v>
      </c>
      <c r="D80">
        <v>4.7619047619047616E-2</v>
      </c>
      <c r="E80" s="7"/>
      <c r="G80">
        <f>SQRT(Tableau3[[#This Row],[Apellido actor]])</f>
        <v>4.7958315233127191</v>
      </c>
      <c r="H80">
        <v>1</v>
      </c>
      <c r="I80" s="7"/>
      <c r="K80">
        <f>LN(Tableau3[[#This Row],[Apellido actor]])</f>
        <v>3.1354942159291497</v>
      </c>
      <c r="N80">
        <f>1/Tableau3[[#This Row],[Apellido actor]]</f>
        <v>4.3478260869565216E-2</v>
      </c>
    </row>
    <row r="81" spans="2:14" x14ac:dyDescent="0.2">
      <c r="B81">
        <v>28</v>
      </c>
      <c r="C81">
        <v>1</v>
      </c>
      <c r="D81">
        <v>4.7619047619047616E-2</v>
      </c>
      <c r="E81" s="7"/>
      <c r="G81">
        <f>SQRT(Tableau3[[#This Row],[Apellido actor]])</f>
        <v>5.2915026221291814</v>
      </c>
      <c r="H81">
        <v>1</v>
      </c>
      <c r="I81" s="7"/>
      <c r="K81">
        <f>LN(Tableau3[[#This Row],[Apellido actor]])</f>
        <v>3.3322045101752038</v>
      </c>
      <c r="N81">
        <f>1/Tableau3[[#This Row],[Apellido actor]]</f>
        <v>3.5714285714285712E-2</v>
      </c>
    </row>
    <row r="82" spans="2:14" x14ac:dyDescent="0.2">
      <c r="C82">
        <v>0</v>
      </c>
    </row>
    <row r="83" spans="2:14" x14ac:dyDescent="0.2">
      <c r="B83" t="s">
        <v>15</v>
      </c>
      <c r="C83">
        <v>6.7619047619047619</v>
      </c>
    </row>
    <row r="84" spans="2:14" x14ac:dyDescent="0.2">
      <c r="B84" t="s">
        <v>16</v>
      </c>
      <c r="C84">
        <v>4</v>
      </c>
    </row>
    <row r="85" spans="2:14" x14ac:dyDescent="0.2">
      <c r="B85" t="s">
        <v>18</v>
      </c>
      <c r="C85">
        <v>7.6413661206930916</v>
      </c>
      <c r="N85">
        <f>AVEDEV(N71:N81)</f>
        <v>0.19628954708006094</v>
      </c>
    </row>
    <row r="86" spans="2:14" x14ac:dyDescent="0.2">
      <c r="B86" t="s">
        <v>17</v>
      </c>
      <c r="C86">
        <v>1.5838208190135568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1551-8E8B-974B-BA1E-61D11806EC9A}">
  <dimension ref="A1:AN30"/>
  <sheetViews>
    <sheetView zoomScale="80" zoomScaleNormal="80" workbookViewId="0">
      <selection activeCell="AJ66" sqref="AJ66"/>
    </sheetView>
  </sheetViews>
  <sheetFormatPr baseColWidth="10" defaultColWidth="17.83203125" defaultRowHeight="15" x14ac:dyDescent="0.2"/>
  <cols>
    <col min="1" max="1" width="23.5" customWidth="1"/>
  </cols>
  <sheetData>
    <row r="1" spans="1:11" ht="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t="s">
        <v>2</v>
      </c>
      <c r="B2">
        <v>6</v>
      </c>
      <c r="C2">
        <v>6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</row>
    <row r="3" spans="1:11" x14ac:dyDescent="0.2">
      <c r="A3" t="s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</v>
      </c>
      <c r="B4">
        <v>3</v>
      </c>
      <c r="C4">
        <v>3</v>
      </c>
      <c r="D4">
        <v>6</v>
      </c>
      <c r="E4">
        <v>6</v>
      </c>
      <c r="F4">
        <v>0</v>
      </c>
      <c r="G4">
        <v>0</v>
      </c>
      <c r="H4">
        <v>3</v>
      </c>
      <c r="I4">
        <v>6</v>
      </c>
      <c r="J4">
        <v>6</v>
      </c>
      <c r="K4">
        <v>0</v>
      </c>
    </row>
    <row r="5" spans="1:11" x14ac:dyDescent="0.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2</v>
      </c>
      <c r="B6">
        <v>2</v>
      </c>
      <c r="C6">
        <v>2</v>
      </c>
      <c r="D6">
        <v>2</v>
      </c>
      <c r="E6">
        <v>4</v>
      </c>
      <c r="F6">
        <v>0</v>
      </c>
      <c r="G6">
        <v>0</v>
      </c>
      <c r="H6">
        <v>2</v>
      </c>
      <c r="I6">
        <v>4</v>
      </c>
      <c r="J6">
        <v>4</v>
      </c>
      <c r="K6">
        <v>2</v>
      </c>
    </row>
    <row r="7" spans="1:11" x14ac:dyDescent="0.2">
      <c r="A7" t="s">
        <v>2</v>
      </c>
      <c r="B7">
        <v>2</v>
      </c>
      <c r="C7">
        <v>1</v>
      </c>
      <c r="D7">
        <v>4</v>
      </c>
      <c r="E7">
        <v>4</v>
      </c>
      <c r="F7">
        <v>0</v>
      </c>
      <c r="G7">
        <v>0</v>
      </c>
      <c r="H7">
        <v>1</v>
      </c>
      <c r="I7">
        <v>5</v>
      </c>
      <c r="J7">
        <v>7</v>
      </c>
      <c r="K7">
        <v>0</v>
      </c>
    </row>
    <row r="8" spans="1:11" x14ac:dyDescent="0.2">
      <c r="A8" t="s">
        <v>2</v>
      </c>
      <c r="B8">
        <v>1</v>
      </c>
      <c r="C8">
        <v>2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 x14ac:dyDescent="0.2">
      <c r="A9" t="s">
        <v>2</v>
      </c>
      <c r="B9">
        <v>2</v>
      </c>
      <c r="C9">
        <v>1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2</v>
      </c>
      <c r="K9">
        <v>1</v>
      </c>
    </row>
    <row r="10" spans="1:11" x14ac:dyDescent="0.2">
      <c r="A10" t="s">
        <v>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</v>
      </c>
      <c r="B11">
        <v>2</v>
      </c>
      <c r="C11">
        <v>3</v>
      </c>
      <c r="D11">
        <v>3</v>
      </c>
      <c r="E11">
        <v>3</v>
      </c>
      <c r="F11">
        <v>10</v>
      </c>
      <c r="G11">
        <v>6</v>
      </c>
      <c r="H11">
        <v>1</v>
      </c>
      <c r="I11">
        <v>0</v>
      </c>
      <c r="J11">
        <v>0</v>
      </c>
      <c r="K11">
        <v>1</v>
      </c>
    </row>
    <row r="12" spans="1:11" x14ac:dyDescent="0.2">
      <c r="A12" t="s">
        <v>2</v>
      </c>
      <c r="B12">
        <v>3</v>
      </c>
      <c r="C12">
        <v>3</v>
      </c>
      <c r="D12">
        <v>2</v>
      </c>
      <c r="E12">
        <v>2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 x14ac:dyDescent="0.2">
      <c r="A13" t="s">
        <v>2</v>
      </c>
      <c r="B13">
        <v>2</v>
      </c>
      <c r="C13">
        <v>2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 x14ac:dyDescent="0.2">
      <c r="A14" t="s">
        <v>2</v>
      </c>
      <c r="B14">
        <v>2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">
      <c r="A15" t="s">
        <v>2</v>
      </c>
      <c r="B15">
        <v>3</v>
      </c>
      <c r="C15">
        <v>3</v>
      </c>
      <c r="D15">
        <v>3</v>
      </c>
      <c r="E15">
        <v>4</v>
      </c>
      <c r="F15">
        <v>0</v>
      </c>
      <c r="G15">
        <v>0</v>
      </c>
      <c r="H15">
        <v>1</v>
      </c>
      <c r="I15">
        <v>1</v>
      </c>
      <c r="J15">
        <v>1</v>
      </c>
      <c r="K15">
        <v>2</v>
      </c>
    </row>
    <row r="19" spans="2:40" x14ac:dyDescent="0.2">
      <c r="B19" t="s">
        <v>5</v>
      </c>
      <c r="C19" t="s">
        <v>20</v>
      </c>
      <c r="D19" t="s">
        <v>19</v>
      </c>
      <c r="F19" t="s">
        <v>6</v>
      </c>
      <c r="G19" t="s">
        <v>20</v>
      </c>
      <c r="H19" t="s">
        <v>19</v>
      </c>
      <c r="J19" t="s">
        <v>7</v>
      </c>
      <c r="K19" t="s">
        <v>20</v>
      </c>
      <c r="L19" t="s">
        <v>19</v>
      </c>
      <c r="N19" t="s">
        <v>8</v>
      </c>
      <c r="O19" t="s">
        <v>20</v>
      </c>
      <c r="P19" t="s">
        <v>19</v>
      </c>
      <c r="R19" t="s">
        <v>9</v>
      </c>
      <c r="S19" t="s">
        <v>20</v>
      </c>
      <c r="T19" t="s">
        <v>19</v>
      </c>
      <c r="V19" t="s">
        <v>10</v>
      </c>
      <c r="W19" t="s">
        <v>20</v>
      </c>
      <c r="X19" t="s">
        <v>19</v>
      </c>
      <c r="Z19" t="s">
        <v>11</v>
      </c>
      <c r="AA19" t="s">
        <v>20</v>
      </c>
      <c r="AB19" t="s">
        <v>19</v>
      </c>
      <c r="AD19" t="s">
        <v>12</v>
      </c>
      <c r="AE19" t="s">
        <v>20</v>
      </c>
      <c r="AF19" t="s">
        <v>19</v>
      </c>
      <c r="AH19" t="s">
        <v>13</v>
      </c>
      <c r="AI19" t="s">
        <v>20</v>
      </c>
      <c r="AJ19" t="s">
        <v>19</v>
      </c>
      <c r="AL19" t="s">
        <v>14</v>
      </c>
      <c r="AM19" t="s">
        <v>20</v>
      </c>
      <c r="AN19" t="s">
        <v>19</v>
      </c>
    </row>
    <row r="20" spans="2:40" x14ac:dyDescent="0.2">
      <c r="B20" cm="1">
        <f t="array" ref="B20:B24">_xlfn.UNIQUE((B2:B15))</f>
        <v>6</v>
      </c>
      <c r="C20" cm="1">
        <f t="array" ref="C20:C25">FREQUENCY((B2:B15),(B20:B25))</f>
        <v>1</v>
      </c>
      <c r="D20">
        <f>C20/14</f>
        <v>7.1428571428571425E-2</v>
      </c>
      <c r="F20" cm="1">
        <f t="array" ref="F20:F24">_xlfn.UNIQUE((C2:C15))</f>
        <v>6</v>
      </c>
      <c r="G20" cm="1">
        <f t="array" ref="G20:G25">FREQUENCY((C2:C15),(F20:F25))</f>
        <v>1</v>
      </c>
      <c r="H20">
        <f t="shared" ref="H20:H24" si="0">G20/14</f>
        <v>7.1428571428571425E-2</v>
      </c>
      <c r="J20" cm="1">
        <f t="array" ref="J20:J25">_xlfn.UNIQUE((D2:D15))</f>
        <v>4</v>
      </c>
      <c r="K20" t="e" cm="1" vm="1">
        <f t="array" aca="1" ref="K20" ca="1">FREQUENCY((D2:D15),(J20:J25))</f>
        <v>#VALUE!</v>
      </c>
      <c r="L20" t="e" vm="2">
        <f t="shared" ref="L20:L25" ca="1" si="1">K20/14</f>
        <v>#VALUE!</v>
      </c>
      <c r="N20" cm="1">
        <f t="array" ref="N20:N25">_xlfn.UNIQUE((E2:E15))</f>
        <v>4</v>
      </c>
      <c r="O20" t="e" cm="1" vm="1">
        <f t="array" aca="1" ref="O20" ca="1">FREQUENCY((E2:E15),(N20:N25))</f>
        <v>#VALUE!</v>
      </c>
      <c r="P20" t="e" vm="2">
        <f t="shared" ref="P20:P25" ca="1" si="2">O20/14</f>
        <v>#VALUE!</v>
      </c>
      <c r="R20" cm="1">
        <f t="array" ref="R20:R22">_xlfn.UNIQUE((F2:F15))</f>
        <v>0</v>
      </c>
      <c r="S20" cm="1">
        <f t="array" ref="S20:S23">FREQUENCY((F2:F15),(R20:R25))</f>
        <v>12</v>
      </c>
      <c r="T20">
        <f t="shared" ref="T20:T22" si="3">S20/14</f>
        <v>0.8571428571428571</v>
      </c>
      <c r="V20" cm="1">
        <f t="array" ref="V20:V21">_xlfn.UNIQUE((G2:G15))</f>
        <v>0</v>
      </c>
      <c r="W20" cm="1">
        <f t="array" ref="W20:W22">FREQUENCY((G2:G15),(V20:V25))</f>
        <v>13</v>
      </c>
      <c r="X20">
        <f t="shared" ref="X20:X21" si="4">W20/14</f>
        <v>0.9285714285714286</v>
      </c>
      <c r="Z20" cm="1">
        <f t="array" ref="Z20:Z23">_xlfn.UNIQUE((H2:H15))</f>
        <v>0</v>
      </c>
      <c r="AA20" cm="1">
        <f t="array" ref="AA20:AA24">FREQUENCY((H2:H15),(Z20:Z25))</f>
        <v>5</v>
      </c>
      <c r="AB20">
        <f t="shared" ref="AB20:AB23" si="5">AA20/14</f>
        <v>0.35714285714285715</v>
      </c>
      <c r="AD20" cm="1">
        <f t="array" ref="AD20:AD25">_xlfn.UNIQUE((I2:I15))</f>
        <v>0</v>
      </c>
      <c r="AE20" cm="1">
        <f t="array" ref="AE20:AE26">FREQUENCY((I2:I15),(AD20:AD25))</f>
        <v>9</v>
      </c>
      <c r="AF20">
        <f t="shared" ref="AF20:AF25" si="6">AE20/14</f>
        <v>0.6428571428571429</v>
      </c>
      <c r="AH20" cm="1">
        <f t="array" ref="AH20:AH25">_xlfn.UNIQUE((J2:J15))</f>
        <v>0</v>
      </c>
      <c r="AI20" cm="1">
        <f t="array" ref="AI20:AI26">FREQUENCY((J2:J15),(AH20:AH25))</f>
        <v>9</v>
      </c>
      <c r="AJ20">
        <f t="shared" ref="AJ20:AJ25" si="7">AI20/14</f>
        <v>0.6428571428571429</v>
      </c>
      <c r="AL20" cm="1">
        <f t="array" ref="AL20:AL23">_xlfn.UNIQUE((K2:K15))</f>
        <v>4</v>
      </c>
      <c r="AM20" cm="1">
        <f t="array" ref="AM20:AM24">FREQUENCY((K2:K15),(AL20:AL25))</f>
        <v>1</v>
      </c>
      <c r="AN20">
        <f t="shared" ref="AN20:AN23" si="8">AM20/14</f>
        <v>7.1428571428571425E-2</v>
      </c>
    </row>
    <row r="21" spans="2:40" x14ac:dyDescent="0.2">
      <c r="B21">
        <v>1</v>
      </c>
      <c r="C21">
        <v>3</v>
      </c>
      <c r="D21">
        <f t="shared" ref="D21:D24" si="9">C21/14</f>
        <v>0.21428571428571427</v>
      </c>
      <c r="F21">
        <v>1</v>
      </c>
      <c r="G21">
        <v>4</v>
      </c>
      <c r="H21">
        <f t="shared" si="0"/>
        <v>0.2857142857142857</v>
      </c>
      <c r="J21">
        <v>0</v>
      </c>
      <c r="L21">
        <f t="shared" si="1"/>
        <v>0</v>
      </c>
      <c r="N21">
        <v>0</v>
      </c>
      <c r="P21">
        <f t="shared" si="2"/>
        <v>0</v>
      </c>
      <c r="R21">
        <v>1</v>
      </c>
      <c r="S21">
        <v>1</v>
      </c>
      <c r="T21">
        <f t="shared" si="3"/>
        <v>7.1428571428571425E-2</v>
      </c>
      <c r="V21">
        <v>6</v>
      </c>
      <c r="W21">
        <v>1</v>
      </c>
      <c r="X21">
        <f t="shared" si="4"/>
        <v>7.1428571428571425E-2</v>
      </c>
      <c r="Z21">
        <v>3</v>
      </c>
      <c r="AA21">
        <v>1</v>
      </c>
      <c r="AB21">
        <f t="shared" si="5"/>
        <v>7.1428571428571425E-2</v>
      </c>
      <c r="AD21">
        <v>6</v>
      </c>
      <c r="AE21">
        <v>1</v>
      </c>
      <c r="AF21">
        <f t="shared" si="6"/>
        <v>7.1428571428571425E-2</v>
      </c>
      <c r="AH21">
        <v>6</v>
      </c>
      <c r="AI21">
        <v>1</v>
      </c>
      <c r="AJ21">
        <f t="shared" si="7"/>
        <v>7.1428571428571425E-2</v>
      </c>
      <c r="AL21">
        <v>0</v>
      </c>
      <c r="AM21">
        <v>5</v>
      </c>
      <c r="AN21">
        <f t="shared" si="8"/>
        <v>0.35714285714285715</v>
      </c>
    </row>
    <row r="22" spans="2:40" x14ac:dyDescent="0.2">
      <c r="B22">
        <v>3</v>
      </c>
      <c r="C22">
        <v>3</v>
      </c>
      <c r="D22">
        <f t="shared" si="9"/>
        <v>0.21428571428571427</v>
      </c>
      <c r="F22">
        <v>3</v>
      </c>
      <c r="G22">
        <v>4</v>
      </c>
      <c r="H22">
        <f t="shared" si="0"/>
        <v>0.2857142857142857</v>
      </c>
      <c r="J22">
        <v>6</v>
      </c>
      <c r="L22">
        <f t="shared" si="1"/>
        <v>0</v>
      </c>
      <c r="N22">
        <v>6</v>
      </c>
      <c r="P22">
        <f t="shared" si="2"/>
        <v>0</v>
      </c>
      <c r="R22">
        <v>10</v>
      </c>
      <c r="S22">
        <v>1</v>
      </c>
      <c r="T22">
        <f t="shared" si="3"/>
        <v>7.1428571428571425E-2</v>
      </c>
      <c r="W22">
        <v>0</v>
      </c>
      <c r="Z22">
        <v>2</v>
      </c>
      <c r="AA22">
        <v>1</v>
      </c>
      <c r="AB22">
        <f t="shared" si="5"/>
        <v>7.1428571428571425E-2</v>
      </c>
      <c r="AD22">
        <v>4</v>
      </c>
      <c r="AE22">
        <v>1</v>
      </c>
      <c r="AF22">
        <f t="shared" si="6"/>
        <v>7.1428571428571425E-2</v>
      </c>
      <c r="AH22">
        <v>4</v>
      </c>
      <c r="AI22">
        <v>1</v>
      </c>
      <c r="AJ22">
        <f t="shared" si="7"/>
        <v>7.1428571428571425E-2</v>
      </c>
      <c r="AL22">
        <v>2</v>
      </c>
      <c r="AM22">
        <v>2</v>
      </c>
      <c r="AN22">
        <f t="shared" si="8"/>
        <v>0.14285714285714285</v>
      </c>
    </row>
    <row r="23" spans="2:40" x14ac:dyDescent="0.2">
      <c r="B23">
        <v>0</v>
      </c>
      <c r="C23">
        <v>1</v>
      </c>
      <c r="D23">
        <f t="shared" si="9"/>
        <v>7.1428571428571425E-2</v>
      </c>
      <c r="F23">
        <v>0</v>
      </c>
      <c r="G23">
        <v>1</v>
      </c>
      <c r="H23">
        <f t="shared" si="0"/>
        <v>7.1428571428571425E-2</v>
      </c>
      <c r="J23">
        <v>2</v>
      </c>
      <c r="L23">
        <f t="shared" si="1"/>
        <v>0</v>
      </c>
      <c r="N23">
        <v>1</v>
      </c>
      <c r="P23">
        <f t="shared" si="2"/>
        <v>0</v>
      </c>
      <c r="S23">
        <v>0</v>
      </c>
      <c r="Z23">
        <v>1</v>
      </c>
      <c r="AA23">
        <v>7</v>
      </c>
      <c r="AB23">
        <f t="shared" si="5"/>
        <v>0.5</v>
      </c>
      <c r="AD23">
        <v>5</v>
      </c>
      <c r="AE23">
        <v>1</v>
      </c>
      <c r="AF23">
        <f t="shared" si="6"/>
        <v>7.1428571428571425E-2</v>
      </c>
      <c r="AH23">
        <v>7</v>
      </c>
      <c r="AI23">
        <v>1</v>
      </c>
      <c r="AJ23">
        <f t="shared" si="7"/>
        <v>7.1428571428571425E-2</v>
      </c>
      <c r="AL23">
        <v>1</v>
      </c>
      <c r="AM23">
        <v>6</v>
      </c>
      <c r="AN23">
        <f t="shared" si="8"/>
        <v>0.42857142857142855</v>
      </c>
    </row>
    <row r="24" spans="2:40" x14ac:dyDescent="0.2">
      <c r="B24">
        <v>2</v>
      </c>
      <c r="C24">
        <v>6</v>
      </c>
      <c r="D24">
        <f t="shared" si="9"/>
        <v>0.42857142857142855</v>
      </c>
      <c r="F24">
        <v>2</v>
      </c>
      <c r="G24">
        <v>4</v>
      </c>
      <c r="H24">
        <f t="shared" si="0"/>
        <v>0.2857142857142857</v>
      </c>
      <c r="J24">
        <v>1</v>
      </c>
      <c r="L24">
        <f t="shared" si="1"/>
        <v>0</v>
      </c>
      <c r="N24">
        <v>2</v>
      </c>
      <c r="P24">
        <f t="shared" si="2"/>
        <v>0</v>
      </c>
      <c r="AA24">
        <v>0</v>
      </c>
      <c r="AD24">
        <v>2</v>
      </c>
      <c r="AE24">
        <v>1</v>
      </c>
      <c r="AF24">
        <f t="shared" si="6"/>
        <v>7.1428571428571425E-2</v>
      </c>
      <c r="AH24">
        <v>2</v>
      </c>
      <c r="AI24">
        <v>1</v>
      </c>
      <c r="AJ24">
        <f t="shared" si="7"/>
        <v>7.1428571428571425E-2</v>
      </c>
      <c r="AM24">
        <v>0</v>
      </c>
    </row>
    <row r="25" spans="2:40" x14ac:dyDescent="0.2">
      <c r="C25">
        <v>0</v>
      </c>
      <c r="G25">
        <v>0</v>
      </c>
      <c r="J25">
        <v>3</v>
      </c>
      <c r="L25">
        <f t="shared" si="1"/>
        <v>0</v>
      </c>
      <c r="N25">
        <v>3</v>
      </c>
      <c r="P25">
        <f t="shared" si="2"/>
        <v>0</v>
      </c>
      <c r="AD25">
        <v>1</v>
      </c>
      <c r="AE25">
        <v>1</v>
      </c>
      <c r="AF25">
        <f t="shared" si="6"/>
        <v>7.1428571428571425E-2</v>
      </c>
      <c r="AH25">
        <v>1</v>
      </c>
      <c r="AI25">
        <v>1</v>
      </c>
      <c r="AJ25">
        <f t="shared" si="7"/>
        <v>7.1428571428571425E-2</v>
      </c>
    </row>
    <row r="26" spans="2:40" x14ac:dyDescent="0.2">
      <c r="B26" t="s">
        <v>15</v>
      </c>
      <c r="C26">
        <f>AVERAGE(B2:B15)</f>
        <v>2.1428571428571428</v>
      </c>
      <c r="F26" t="s">
        <v>15</v>
      </c>
      <c r="G26">
        <f>AVERAGE(C2:C15)</f>
        <v>2.1428571428571428</v>
      </c>
      <c r="J26" t="s">
        <v>15</v>
      </c>
      <c r="K26">
        <f>AVERAGE(D2:D15)</f>
        <v>2.1428571428571428</v>
      </c>
      <c r="N26" t="s">
        <v>15</v>
      </c>
      <c r="O26">
        <f>AVERAGE(E2:E15)</f>
        <v>2.2857142857142856</v>
      </c>
      <c r="R26" t="s">
        <v>15</v>
      </c>
      <c r="S26">
        <f>AVERAGE(F2:F15)</f>
        <v>0.7857142857142857</v>
      </c>
      <c r="AE26">
        <v>0</v>
      </c>
      <c r="AI26">
        <v>0</v>
      </c>
    </row>
    <row r="27" spans="2:40" x14ac:dyDescent="0.2">
      <c r="B27" t="s">
        <v>16</v>
      </c>
      <c r="C27">
        <f>MEDIAN(B2:B15)</f>
        <v>2</v>
      </c>
      <c r="F27" t="s">
        <v>16</v>
      </c>
      <c r="G27">
        <f>MEDIAN(C2:C15)</f>
        <v>2</v>
      </c>
      <c r="J27" t="s">
        <v>16</v>
      </c>
      <c r="K27">
        <f>MEDIAN(D2:D15)</f>
        <v>2</v>
      </c>
      <c r="N27" t="s">
        <v>16</v>
      </c>
      <c r="O27">
        <f>MEDIAN(E2:E15)</f>
        <v>2</v>
      </c>
      <c r="R27" t="s">
        <v>16</v>
      </c>
      <c r="S27">
        <f>MEDIAN(F2:F15)</f>
        <v>0</v>
      </c>
      <c r="V27" t="s">
        <v>15</v>
      </c>
      <c r="W27">
        <f>AVERAGE(G2:G15)</f>
        <v>0.42857142857142855</v>
      </c>
      <c r="Z27" t="s">
        <v>15</v>
      </c>
      <c r="AA27">
        <f>AVERAGE(H2:H15)</f>
        <v>0.8571428571428571</v>
      </c>
      <c r="AD27" t="s">
        <v>15</v>
      </c>
      <c r="AE27">
        <f>AVERAGE(I2:I15)</f>
        <v>1.2857142857142858</v>
      </c>
      <c r="AH27" t="s">
        <v>15</v>
      </c>
      <c r="AI27">
        <f>AVERAGE(J2:J15)</f>
        <v>1.4285714285714286</v>
      </c>
      <c r="AL27" t="s">
        <v>15</v>
      </c>
      <c r="AM27">
        <f>AVERAGE(K2:K15)</f>
        <v>1</v>
      </c>
    </row>
    <row r="28" spans="2:40" x14ac:dyDescent="0.2">
      <c r="B28" t="s">
        <v>18</v>
      </c>
      <c r="C28">
        <f>STDEVA(B2:B15)</f>
        <v>1.4064216928154862</v>
      </c>
      <c r="F28" t="s">
        <v>18</v>
      </c>
      <c r="G28">
        <f>STDEVA(C2:C15)</f>
        <v>1.4600918230947433</v>
      </c>
      <c r="J28" t="s">
        <v>18</v>
      </c>
      <c r="K28">
        <f>STDEVA(D2:D15)</f>
        <v>1.7478401113789139</v>
      </c>
      <c r="N28" t="s">
        <v>18</v>
      </c>
      <c r="O28">
        <f>STDEVA(E2:E15)</f>
        <v>1.8985245861972937</v>
      </c>
      <c r="R28" t="s">
        <v>18</v>
      </c>
      <c r="S28">
        <f>STDEVA(F2:F15)</f>
        <v>2.6654072117400007</v>
      </c>
      <c r="V28" t="s">
        <v>16</v>
      </c>
      <c r="W28">
        <f>MEDIAN(G2:G15)</f>
        <v>0</v>
      </c>
      <c r="Z28" t="s">
        <v>16</v>
      </c>
      <c r="AA28">
        <f>MEDIAN(H2:H15)</f>
        <v>1</v>
      </c>
      <c r="AD28" t="s">
        <v>16</v>
      </c>
      <c r="AE28">
        <f>MEDIAN(I2:I15)</f>
        <v>0</v>
      </c>
      <c r="AH28" t="s">
        <v>16</v>
      </c>
      <c r="AI28">
        <f>MEDIAN(J2:J15)</f>
        <v>0</v>
      </c>
      <c r="AL28" t="s">
        <v>16</v>
      </c>
      <c r="AM28">
        <f>MEDIAN(K2:K15)</f>
        <v>1</v>
      </c>
    </row>
    <row r="29" spans="2:40" x14ac:dyDescent="0.2">
      <c r="B29" t="s">
        <v>17</v>
      </c>
      <c r="C29">
        <f>SKEW(B2:B15)</f>
        <v>1.4496995455234201</v>
      </c>
      <c r="F29" t="s">
        <v>17</v>
      </c>
      <c r="G29">
        <f>SKEW(C2:C15)</f>
        <v>1.2709269881120147</v>
      </c>
      <c r="J29" t="s">
        <v>17</v>
      </c>
      <c r="K29">
        <f>SKEW(D2:D15)</f>
        <v>0.65445625411576802</v>
      </c>
      <c r="N29" t="s">
        <v>17</v>
      </c>
      <c r="O29">
        <f>SKEW(E2:E15)</f>
        <v>0.38701426513136589</v>
      </c>
      <c r="R29" t="s">
        <v>17</v>
      </c>
      <c r="S29">
        <f>SKEW(F2:F15)</f>
        <v>3.6801023652870026</v>
      </c>
      <c r="V29" t="s">
        <v>18</v>
      </c>
      <c r="W29">
        <f>STDEVA(G2:G15)</f>
        <v>1.6035674514745464</v>
      </c>
      <c r="Z29" t="s">
        <v>18</v>
      </c>
      <c r="AA29">
        <f>STDEVA(H2:H15)</f>
        <v>0.86443782150756632</v>
      </c>
      <c r="AD29" t="s">
        <v>18</v>
      </c>
      <c r="AE29">
        <f>STDEVA(I2:I15)</f>
        <v>2.1277858274442303</v>
      </c>
      <c r="AH29" t="s">
        <v>18</v>
      </c>
      <c r="AI29">
        <f>STDEVA(J2:J15)</f>
        <v>2.4405007592795287</v>
      </c>
      <c r="AL29" t="s">
        <v>18</v>
      </c>
      <c r="AM29">
        <f>STDEVA(K2:K15)</f>
        <v>1.1094003924504583</v>
      </c>
    </row>
    <row r="30" spans="2:40" x14ac:dyDescent="0.2">
      <c r="V30" t="s">
        <v>17</v>
      </c>
      <c r="W30">
        <f>SKEW(G2:G15)</f>
        <v>3.7416573867739396</v>
      </c>
      <c r="Z30" t="s">
        <v>17</v>
      </c>
      <c r="AA30">
        <f>SKEW(H2:H15)</f>
        <v>1.1398091258070133</v>
      </c>
      <c r="AD30" t="s">
        <v>17</v>
      </c>
      <c r="AE30">
        <f>SKEW(I2:I15)</f>
        <v>1.4646703696265773</v>
      </c>
      <c r="AH30" t="s">
        <v>17</v>
      </c>
      <c r="AI30">
        <f>SKEW(J2:J15)</f>
        <v>1.6012078925328415</v>
      </c>
      <c r="AL30" t="s">
        <v>17</v>
      </c>
      <c r="AM30">
        <f>SKEW(K2:K15)</f>
        <v>1.5774286830154947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4A28-141F-234B-A9F2-84C3A96EE4F2}">
  <dimension ref="A1:AN30"/>
  <sheetViews>
    <sheetView topLeftCell="A5" zoomScale="84" zoomScaleNormal="20" workbookViewId="0">
      <selection activeCell="E56" sqref="E56"/>
    </sheetView>
  </sheetViews>
  <sheetFormatPr baseColWidth="10" defaultColWidth="17.83203125" defaultRowHeight="15" x14ac:dyDescent="0.2"/>
  <cols>
    <col min="1" max="1" width="25.5" customWidth="1"/>
  </cols>
  <sheetData>
    <row r="1" spans="1:11" ht="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t="s">
        <v>0</v>
      </c>
      <c r="B2">
        <v>3</v>
      </c>
      <c r="C2">
        <v>3</v>
      </c>
      <c r="D2">
        <v>3</v>
      </c>
      <c r="E2">
        <v>3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0</v>
      </c>
      <c r="B3">
        <v>2</v>
      </c>
      <c r="C3">
        <v>2</v>
      </c>
      <c r="D3">
        <v>1</v>
      </c>
      <c r="E3">
        <v>1</v>
      </c>
      <c r="F3">
        <v>0</v>
      </c>
      <c r="G3">
        <v>0</v>
      </c>
      <c r="H3">
        <v>2</v>
      </c>
      <c r="I3">
        <v>1</v>
      </c>
      <c r="J3">
        <v>1</v>
      </c>
      <c r="K3">
        <v>1</v>
      </c>
    </row>
    <row r="4" spans="1:11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2</v>
      </c>
      <c r="J5">
        <v>2</v>
      </c>
      <c r="K5">
        <v>7</v>
      </c>
    </row>
    <row r="6" spans="1:11" x14ac:dyDescent="0.2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2</v>
      </c>
      <c r="J6">
        <v>2</v>
      </c>
      <c r="K6">
        <v>7</v>
      </c>
    </row>
    <row r="7" spans="1:11" x14ac:dyDescent="0.2">
      <c r="A7" t="s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">
      <c r="A8" t="s">
        <v>0</v>
      </c>
      <c r="B8">
        <v>3</v>
      </c>
      <c r="C8">
        <v>4</v>
      </c>
      <c r="D8">
        <v>4</v>
      </c>
      <c r="E8">
        <v>4</v>
      </c>
      <c r="F8">
        <v>4</v>
      </c>
      <c r="G8">
        <v>3</v>
      </c>
      <c r="H8">
        <v>1</v>
      </c>
      <c r="I8">
        <v>2</v>
      </c>
      <c r="J8">
        <v>2</v>
      </c>
      <c r="K8">
        <v>1</v>
      </c>
    </row>
    <row r="9" spans="1:11" x14ac:dyDescent="0.2">
      <c r="A9" t="s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</row>
    <row r="10" spans="1:11" x14ac:dyDescent="0.2">
      <c r="A10" t="s">
        <v>0</v>
      </c>
      <c r="B10">
        <v>3</v>
      </c>
      <c r="C10">
        <v>3</v>
      </c>
      <c r="D10">
        <v>1</v>
      </c>
      <c r="E10">
        <v>1</v>
      </c>
      <c r="F10">
        <v>0</v>
      </c>
      <c r="G10">
        <v>0</v>
      </c>
      <c r="H10">
        <v>1</v>
      </c>
      <c r="I10">
        <v>2</v>
      </c>
      <c r="J10">
        <v>4</v>
      </c>
      <c r="K10">
        <v>1</v>
      </c>
    </row>
    <row r="11" spans="1:11" x14ac:dyDescent="0.2">
      <c r="A11" t="s">
        <v>0</v>
      </c>
      <c r="B11">
        <v>4</v>
      </c>
      <c r="C11">
        <v>3</v>
      </c>
      <c r="D11">
        <v>1</v>
      </c>
      <c r="E11">
        <v>1</v>
      </c>
      <c r="F11">
        <v>0</v>
      </c>
      <c r="G11">
        <v>0</v>
      </c>
      <c r="H11">
        <v>1</v>
      </c>
      <c r="I11">
        <v>2</v>
      </c>
      <c r="J11">
        <v>1</v>
      </c>
      <c r="K11">
        <v>2</v>
      </c>
    </row>
    <row r="12" spans="1:11" x14ac:dyDescent="0.2">
      <c r="A12" t="s">
        <v>0</v>
      </c>
      <c r="B12">
        <v>3</v>
      </c>
      <c r="C12">
        <v>3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 x14ac:dyDescent="0.2">
      <c r="A13" t="s">
        <v>0</v>
      </c>
      <c r="B13">
        <v>3</v>
      </c>
      <c r="C13">
        <v>2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 x14ac:dyDescent="0.2">
      <c r="A14" t="s">
        <v>0</v>
      </c>
      <c r="B14">
        <v>3</v>
      </c>
      <c r="C14">
        <v>3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 x14ac:dyDescent="0.2">
      <c r="A15" t="s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</row>
    <row r="19" spans="2:40" x14ac:dyDescent="0.2">
      <c r="B19" t="s">
        <v>5</v>
      </c>
      <c r="C19" t="s">
        <v>20</v>
      </c>
      <c r="D19" t="s">
        <v>19</v>
      </c>
      <c r="F19" t="s">
        <v>6</v>
      </c>
      <c r="G19" t="s">
        <v>20</v>
      </c>
      <c r="H19" t="s">
        <v>19</v>
      </c>
      <c r="J19" t="s">
        <v>7</v>
      </c>
      <c r="K19" t="s">
        <v>20</v>
      </c>
      <c r="L19" t="s">
        <v>19</v>
      </c>
      <c r="N19" t="s">
        <v>8</v>
      </c>
      <c r="O19" t="s">
        <v>20</v>
      </c>
      <c r="P19" t="s">
        <v>19</v>
      </c>
      <c r="R19" t="s">
        <v>9</v>
      </c>
      <c r="S19" t="s">
        <v>20</v>
      </c>
      <c r="T19" t="s">
        <v>19</v>
      </c>
      <c r="V19" t="s">
        <v>10</v>
      </c>
      <c r="W19" t="s">
        <v>20</v>
      </c>
      <c r="X19" t="s">
        <v>19</v>
      </c>
      <c r="Z19" t="s">
        <v>11</v>
      </c>
      <c r="AA19" t="s">
        <v>20</v>
      </c>
      <c r="AB19" t="s">
        <v>19</v>
      </c>
      <c r="AD19" t="s">
        <v>12</v>
      </c>
      <c r="AE19" t="s">
        <v>20</v>
      </c>
      <c r="AF19" t="s">
        <v>19</v>
      </c>
      <c r="AH19" t="s">
        <v>13</v>
      </c>
      <c r="AI19" t="s">
        <v>20</v>
      </c>
      <c r="AJ19" t="s">
        <v>19</v>
      </c>
      <c r="AL19" t="s">
        <v>14</v>
      </c>
      <c r="AM19" t="s">
        <v>20</v>
      </c>
      <c r="AN19" t="s">
        <v>19</v>
      </c>
    </row>
    <row r="20" spans="2:40" x14ac:dyDescent="0.2">
      <c r="B20" cm="1">
        <f t="array" ref="B20:B24">_xlfn.UNIQUE((B2:B15))</f>
        <v>3</v>
      </c>
      <c r="C20" cm="1">
        <f t="array" ref="C20:C25">FREQUENCY((B2:B15),(B20:B25))</f>
        <v>6</v>
      </c>
      <c r="D20">
        <f>C20/14</f>
        <v>0.42857142857142855</v>
      </c>
      <c r="F20" cm="1">
        <f t="array" ref="F20:F24">_xlfn.UNIQUE((C2:C15))</f>
        <v>3</v>
      </c>
      <c r="G20" cm="1">
        <f t="array" ref="G20:G25">FREQUENCY((C2:C15),(F20:F25))</f>
        <v>5</v>
      </c>
      <c r="H20">
        <f t="shared" ref="H20:H24" si="0">G20/14</f>
        <v>0.35714285714285715</v>
      </c>
      <c r="J20" cm="1">
        <f t="array" ref="J20:J23">_xlfn.UNIQUE((D2:D15))</f>
        <v>3</v>
      </c>
      <c r="K20" cm="1">
        <f t="array" ref="K20:K24">FREQUENCY((D2:D15),(J20:J25))</f>
        <v>1</v>
      </c>
      <c r="L20">
        <f t="shared" ref="L20:L23" si="1">K20/14</f>
        <v>7.1428571428571425E-2</v>
      </c>
      <c r="N20" cm="1">
        <f t="array" ref="N20:N23">_xlfn.UNIQUE((E2:E15))</f>
        <v>3</v>
      </c>
      <c r="O20" cm="1">
        <f t="array" ref="O20:O24">FREQUENCY((E2:E15),(N20:N25))</f>
        <v>1</v>
      </c>
      <c r="P20">
        <f t="shared" ref="P20:P23" si="2">O20/14</f>
        <v>7.1428571428571425E-2</v>
      </c>
      <c r="R20" cm="1">
        <f t="array" ref="R20:R22">_xlfn.UNIQUE((F2:F15))</f>
        <v>0</v>
      </c>
      <c r="S20" cm="1">
        <f t="array" ref="S20:S23">FREQUENCY((F2:F15),(R20:R25))</f>
        <v>12</v>
      </c>
      <c r="T20">
        <f t="shared" ref="T20:T22" si="3">S20/14</f>
        <v>0.8571428571428571</v>
      </c>
      <c r="V20" cm="1">
        <f t="array" ref="V20:V22">_xlfn.UNIQUE((G2:G15))</f>
        <v>0</v>
      </c>
      <c r="W20" cm="1">
        <f t="array" ref="W20:W23">FREQUENCY((G2:G15),(V20:V25))</f>
        <v>12</v>
      </c>
      <c r="X20">
        <f t="shared" ref="X20:X21" si="4">W20/14</f>
        <v>0.8571428571428571</v>
      </c>
      <c r="Z20" cm="1">
        <f t="array" ref="Z20:Z23">_xlfn.UNIQUE((H2:H15))</f>
        <v>1</v>
      </c>
      <c r="AA20" cm="1">
        <f t="array" ref="AA20:AA24">FREQUENCY((H2:H15),(Z20:Z25))</f>
        <v>9</v>
      </c>
      <c r="AB20">
        <f t="shared" ref="AB20:AB23" si="5">AA20/14</f>
        <v>0.6428571428571429</v>
      </c>
      <c r="AD20" cm="1">
        <f t="array" ref="AD20:AD22">_xlfn.UNIQUE((I2:I15))</f>
        <v>1</v>
      </c>
      <c r="AE20" cm="1">
        <f t="array" ref="AE20:AE23">FREQUENCY((I2:I15),(AD20:AD25))</f>
        <v>4</v>
      </c>
      <c r="AF20">
        <f t="shared" ref="AF20:AF22" si="6">AE20/14</f>
        <v>0.2857142857142857</v>
      </c>
      <c r="AH20" cm="1">
        <f t="array" ref="AH20:AH23">_xlfn.UNIQUE((J2:J15))</f>
        <v>1</v>
      </c>
      <c r="AI20" cm="1">
        <f t="array" ref="AI20:AI24">FREQUENCY((J2:J15),(AH20:AH25))</f>
        <v>4</v>
      </c>
      <c r="AJ20">
        <f t="shared" ref="AJ20:AJ23" si="7">AI20/14</f>
        <v>0.2857142857142857</v>
      </c>
      <c r="AL20" cm="1">
        <f t="array" ref="AL20:AL23">_xlfn.UNIQUE((K2:K15))</f>
        <v>1</v>
      </c>
      <c r="AM20" cm="1">
        <f t="array" ref="AM20:AM24">FREQUENCY((K2:K15),(AL20:AL25))</f>
        <v>7</v>
      </c>
      <c r="AN20">
        <f t="shared" ref="AN20:AN23" si="8">AM20/14</f>
        <v>0.5</v>
      </c>
    </row>
    <row r="21" spans="2:40" x14ac:dyDescent="0.2">
      <c r="B21">
        <v>2</v>
      </c>
      <c r="C21">
        <v>1</v>
      </c>
      <c r="D21">
        <f t="shared" ref="D21:D24" si="9">C21/14</f>
        <v>7.1428571428571425E-2</v>
      </c>
      <c r="F21">
        <v>2</v>
      </c>
      <c r="G21">
        <v>2</v>
      </c>
      <c r="H21">
        <f t="shared" si="0"/>
        <v>0.14285714285714285</v>
      </c>
      <c r="J21">
        <v>1</v>
      </c>
      <c r="K21">
        <v>8</v>
      </c>
      <c r="L21">
        <f t="shared" si="1"/>
        <v>0.5714285714285714</v>
      </c>
      <c r="N21">
        <v>1</v>
      </c>
      <c r="O21">
        <v>8</v>
      </c>
      <c r="P21">
        <f t="shared" si="2"/>
        <v>0.5714285714285714</v>
      </c>
      <c r="R21">
        <v>4</v>
      </c>
      <c r="S21">
        <v>1</v>
      </c>
      <c r="T21">
        <f t="shared" si="3"/>
        <v>7.1428571428571425E-2</v>
      </c>
      <c r="V21">
        <v>3</v>
      </c>
      <c r="W21">
        <v>1</v>
      </c>
      <c r="X21">
        <f t="shared" si="4"/>
        <v>7.1428571428571425E-2</v>
      </c>
      <c r="Z21">
        <v>2</v>
      </c>
      <c r="AA21">
        <v>1</v>
      </c>
      <c r="AB21">
        <f t="shared" si="5"/>
        <v>7.1428571428571425E-2</v>
      </c>
      <c r="AD21">
        <v>0</v>
      </c>
      <c r="AE21">
        <v>5</v>
      </c>
      <c r="AF21">
        <f t="shared" si="6"/>
        <v>0.35714285714285715</v>
      </c>
      <c r="AH21">
        <v>0</v>
      </c>
      <c r="AI21">
        <v>6</v>
      </c>
      <c r="AJ21">
        <f t="shared" si="7"/>
        <v>0.42857142857142855</v>
      </c>
      <c r="AL21">
        <v>0</v>
      </c>
      <c r="AM21">
        <v>4</v>
      </c>
      <c r="AN21">
        <f t="shared" si="8"/>
        <v>0.2857142857142857</v>
      </c>
    </row>
    <row r="22" spans="2:40" x14ac:dyDescent="0.2">
      <c r="B22">
        <v>0</v>
      </c>
      <c r="C22">
        <v>5</v>
      </c>
      <c r="D22">
        <f t="shared" si="9"/>
        <v>0.35714285714285715</v>
      </c>
      <c r="F22">
        <v>0</v>
      </c>
      <c r="G22">
        <v>5</v>
      </c>
      <c r="H22">
        <f t="shared" si="0"/>
        <v>0.35714285714285715</v>
      </c>
      <c r="J22">
        <v>0</v>
      </c>
      <c r="K22">
        <v>4</v>
      </c>
      <c r="L22">
        <f t="shared" si="1"/>
        <v>0.2857142857142857</v>
      </c>
      <c r="N22">
        <v>0</v>
      </c>
      <c r="O22">
        <v>4</v>
      </c>
      <c r="P22">
        <f t="shared" si="2"/>
        <v>0.2857142857142857</v>
      </c>
      <c r="R22">
        <v>1</v>
      </c>
      <c r="S22">
        <v>1</v>
      </c>
      <c r="T22">
        <f t="shared" si="3"/>
        <v>7.1428571428571425E-2</v>
      </c>
      <c r="V22">
        <v>1</v>
      </c>
      <c r="W22">
        <v>1</v>
      </c>
      <c r="X22">
        <f t="shared" ref="X22" si="10">W22/21</f>
        <v>4.7619047619047616E-2</v>
      </c>
      <c r="Z22">
        <v>0</v>
      </c>
      <c r="AA22">
        <v>2</v>
      </c>
      <c r="AB22">
        <f t="shared" si="5"/>
        <v>0.14285714285714285</v>
      </c>
      <c r="AD22">
        <v>2</v>
      </c>
      <c r="AE22">
        <v>5</v>
      </c>
      <c r="AF22">
        <f t="shared" si="6"/>
        <v>0.35714285714285715</v>
      </c>
      <c r="AH22">
        <v>2</v>
      </c>
      <c r="AI22">
        <v>3</v>
      </c>
      <c r="AJ22">
        <f t="shared" si="7"/>
        <v>0.21428571428571427</v>
      </c>
      <c r="AL22">
        <v>7</v>
      </c>
      <c r="AM22">
        <v>2</v>
      </c>
      <c r="AN22">
        <f t="shared" si="8"/>
        <v>0.14285714285714285</v>
      </c>
    </row>
    <row r="23" spans="2:40" x14ac:dyDescent="0.2">
      <c r="B23">
        <v>1</v>
      </c>
      <c r="C23">
        <v>1</v>
      </c>
      <c r="D23">
        <f t="shared" si="9"/>
        <v>7.1428571428571425E-2</v>
      </c>
      <c r="F23">
        <v>1</v>
      </c>
      <c r="G23">
        <v>1</v>
      </c>
      <c r="H23">
        <f t="shared" si="0"/>
        <v>7.1428571428571425E-2</v>
      </c>
      <c r="J23">
        <v>4</v>
      </c>
      <c r="K23">
        <v>1</v>
      </c>
      <c r="L23">
        <f t="shared" si="1"/>
        <v>7.1428571428571425E-2</v>
      </c>
      <c r="N23">
        <v>4</v>
      </c>
      <c r="O23">
        <v>1</v>
      </c>
      <c r="P23">
        <f t="shared" si="2"/>
        <v>7.1428571428571425E-2</v>
      </c>
      <c r="S23">
        <v>0</v>
      </c>
      <c r="W23">
        <v>0</v>
      </c>
      <c r="Z23">
        <v>3</v>
      </c>
      <c r="AA23">
        <v>2</v>
      </c>
      <c r="AB23">
        <f t="shared" si="5"/>
        <v>0.14285714285714285</v>
      </c>
      <c r="AE23">
        <v>0</v>
      </c>
      <c r="AH23">
        <v>4</v>
      </c>
      <c r="AI23">
        <v>1</v>
      </c>
      <c r="AJ23">
        <f t="shared" si="7"/>
        <v>7.1428571428571425E-2</v>
      </c>
      <c r="AL23">
        <v>2</v>
      </c>
      <c r="AM23">
        <v>1</v>
      </c>
      <c r="AN23">
        <f t="shared" si="8"/>
        <v>7.1428571428571425E-2</v>
      </c>
    </row>
    <row r="24" spans="2:40" x14ac:dyDescent="0.2">
      <c r="B24">
        <v>4</v>
      </c>
      <c r="C24">
        <v>1</v>
      </c>
      <c r="D24">
        <f t="shared" si="9"/>
        <v>7.1428571428571425E-2</v>
      </c>
      <c r="F24">
        <v>4</v>
      </c>
      <c r="G24">
        <v>1</v>
      </c>
      <c r="H24">
        <f t="shared" si="0"/>
        <v>7.1428571428571425E-2</v>
      </c>
      <c r="K24">
        <v>0</v>
      </c>
      <c r="O24">
        <v>0</v>
      </c>
      <c r="AA24">
        <v>0</v>
      </c>
      <c r="AI24">
        <v>0</v>
      </c>
      <c r="AM24">
        <v>0</v>
      </c>
    </row>
    <row r="25" spans="2:40" x14ac:dyDescent="0.2">
      <c r="C25">
        <v>0</v>
      </c>
      <c r="G25">
        <v>0</v>
      </c>
    </row>
    <row r="26" spans="2:40" x14ac:dyDescent="0.2">
      <c r="B26" t="s">
        <v>15</v>
      </c>
      <c r="C26">
        <f>AVERAGE(B2:B15)</f>
        <v>1.7857142857142858</v>
      </c>
      <c r="F26" t="s">
        <v>15</v>
      </c>
      <c r="G26">
        <f>AVERAGE(C2:C15)</f>
        <v>1.7142857142857142</v>
      </c>
      <c r="J26" t="s">
        <v>15</v>
      </c>
      <c r="K26">
        <f>AVERAGE(D2:D15)</f>
        <v>1.0714285714285714</v>
      </c>
      <c r="N26" t="s">
        <v>15</v>
      </c>
      <c r="O26">
        <f>AVERAGE(E2:E15)</f>
        <v>1.0714285714285714</v>
      </c>
      <c r="R26" t="s">
        <v>15</v>
      </c>
      <c r="S26">
        <f>AVERAGE(F2:F15)</f>
        <v>0.35714285714285715</v>
      </c>
    </row>
    <row r="27" spans="2:40" x14ac:dyDescent="0.2">
      <c r="B27" t="s">
        <v>16</v>
      </c>
      <c r="C27">
        <f>MEDIAN(B2:B15)</f>
        <v>2.5</v>
      </c>
      <c r="F27" t="s">
        <v>16</v>
      </c>
      <c r="G27">
        <f>MEDIAN(C2:C15)</f>
        <v>2</v>
      </c>
      <c r="J27" t="s">
        <v>16</v>
      </c>
      <c r="K27">
        <f>MEDIAN(D2:D15)</f>
        <v>1</v>
      </c>
      <c r="N27" t="s">
        <v>16</v>
      </c>
      <c r="O27">
        <f>MEDIAN(E2:E15)</f>
        <v>1</v>
      </c>
      <c r="R27" t="s">
        <v>16</v>
      </c>
      <c r="S27">
        <f>MEDIAN(F2:F15)</f>
        <v>0</v>
      </c>
      <c r="V27" t="s">
        <v>15</v>
      </c>
      <c r="W27">
        <f>AVERAGE(G2:G15)</f>
        <v>0.2857142857142857</v>
      </c>
      <c r="Z27" t="s">
        <v>15</v>
      </c>
      <c r="AA27">
        <f>AVERAGE(H2:H15)</f>
        <v>1.2142857142857142</v>
      </c>
      <c r="AD27" t="s">
        <v>15</v>
      </c>
      <c r="AE27">
        <f>AVERAGE(I2:I15)</f>
        <v>1</v>
      </c>
      <c r="AH27" t="s">
        <v>15</v>
      </c>
      <c r="AI27">
        <f>AVERAGE(J2:J15)</f>
        <v>1</v>
      </c>
      <c r="AL27" t="s">
        <v>15</v>
      </c>
      <c r="AM27">
        <f>AVERAGE(K2:K15)</f>
        <v>1.6428571428571428</v>
      </c>
    </row>
    <row r="28" spans="2:40" x14ac:dyDescent="0.2">
      <c r="B28" t="s">
        <v>18</v>
      </c>
      <c r="C28">
        <f>STDEVA(B2:B15)</f>
        <v>1.5281246137553164</v>
      </c>
      <c r="F28" t="s">
        <v>18</v>
      </c>
      <c r="G28">
        <f>STDEVA(C2:C15)</f>
        <v>1.4898926873369838</v>
      </c>
      <c r="J28" t="s">
        <v>18</v>
      </c>
      <c r="K28">
        <f>STDEVA(D2:D15)</f>
        <v>1.1411388181101378</v>
      </c>
      <c r="N28" t="s">
        <v>18</v>
      </c>
      <c r="O28">
        <f>STDEVA(E2:E15)</f>
        <v>1.1411388181101378</v>
      </c>
      <c r="R28" t="s">
        <v>18</v>
      </c>
      <c r="S28">
        <f>STDEVA(F2:F15)</f>
        <v>1.0818177620697813</v>
      </c>
      <c r="V28" t="s">
        <v>16</v>
      </c>
      <c r="W28">
        <f>MEDIAN(G2:G15)</f>
        <v>0</v>
      </c>
      <c r="Z28" t="s">
        <v>16</v>
      </c>
      <c r="AA28">
        <f>MEDIAN(H2:H15)</f>
        <v>1</v>
      </c>
      <c r="AD28" t="s">
        <v>16</v>
      </c>
      <c r="AE28">
        <f>MEDIAN(I2:I15)</f>
        <v>1</v>
      </c>
      <c r="AH28" t="s">
        <v>16</v>
      </c>
      <c r="AI28">
        <f>MEDIAN(J2:J15)</f>
        <v>1</v>
      </c>
      <c r="AL28" t="s">
        <v>16</v>
      </c>
      <c r="AM28">
        <f>MEDIAN(K2:K15)</f>
        <v>1</v>
      </c>
    </row>
    <row r="29" spans="2:40" x14ac:dyDescent="0.2">
      <c r="B29" t="s">
        <v>17</v>
      </c>
      <c r="C29">
        <f>SKEW(B2:B15)</f>
        <v>-0.18477088755386081</v>
      </c>
      <c r="F29" t="s">
        <v>17</v>
      </c>
      <c r="G29">
        <f>SKEW(C2:C15)</f>
        <v>-7.9745260982843888E-2</v>
      </c>
      <c r="J29" t="s">
        <v>17</v>
      </c>
      <c r="K29">
        <f>SKEW(D2:D15)</f>
        <v>1.6528014991994171</v>
      </c>
      <c r="N29" t="s">
        <v>17</v>
      </c>
      <c r="O29">
        <f>SKEW(E2:E15)</f>
        <v>1.6528014991994171</v>
      </c>
      <c r="R29" t="s">
        <v>17</v>
      </c>
      <c r="S29">
        <f>SKEW(F2:F15)</f>
        <v>3.4067161204106275</v>
      </c>
      <c r="V29" t="s">
        <v>18</v>
      </c>
      <c r="W29">
        <f>STDEVA(G2:G15)</f>
        <v>0.82542030585555703</v>
      </c>
      <c r="Z29" t="s">
        <v>18</v>
      </c>
      <c r="AA29">
        <f>STDEVA(H2:H15)</f>
        <v>0.89258237530398099</v>
      </c>
      <c r="AD29" t="s">
        <v>18</v>
      </c>
      <c r="AE29">
        <f>STDEVA(I2:I15)</f>
        <v>0.8770580193070292</v>
      </c>
      <c r="AH29" t="s">
        <v>18</v>
      </c>
      <c r="AI29">
        <f>STDEVA(J2:J15)</f>
        <v>1.1766968108291043</v>
      </c>
      <c r="AL29" t="s">
        <v>18</v>
      </c>
      <c r="AM29">
        <f>STDEVA(K2:K15)</f>
        <v>2.3405174594567715</v>
      </c>
    </row>
    <row r="30" spans="2:40" x14ac:dyDescent="0.2">
      <c r="V30" t="s">
        <v>17</v>
      </c>
      <c r="W30">
        <f>SKEW(G2:G15)</f>
        <v>3.2046234767399429</v>
      </c>
      <c r="Z30" t="s">
        <v>17</v>
      </c>
      <c r="AA30">
        <f>SKEW(H2:H15)</f>
        <v>1.0353531019697262</v>
      </c>
      <c r="AD30" t="s">
        <v>17</v>
      </c>
      <c r="AE30">
        <f>SKEW(I2:I15)</f>
        <v>-3.9854159858338953E-17</v>
      </c>
      <c r="AH30" t="s">
        <v>17</v>
      </c>
      <c r="AI30">
        <f>SKEW(J2:J15)</f>
        <v>1.3219680220425736</v>
      </c>
      <c r="AL30" t="s">
        <v>17</v>
      </c>
      <c r="AM30">
        <f>SKEW(K2:K15)</f>
        <v>2.0154310045001442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Datos completos</vt:lpstr>
      <vt:lpstr>Consignación billete de deposit</vt:lpstr>
      <vt:lpstr>Contestación de demanda</vt:lpstr>
      <vt:lpstr>Manifestación de parte</vt:lpstr>
      <vt:lpstr>Solicitud de copias certificada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Prince</cp:lastModifiedBy>
  <dcterms:created xsi:type="dcterms:W3CDTF">2022-09-24T17:34:32Z</dcterms:created>
  <dcterms:modified xsi:type="dcterms:W3CDTF">2022-09-29T12:45:34Z</dcterms:modified>
</cp:coreProperties>
</file>